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solares\Google Drive\reportes2016actual\Reportes\Estandar\"/>
    </mc:Choice>
  </mc:AlternateContent>
  <bookViews>
    <workbookView xWindow="600" yWindow="105" windowWidth="13980" windowHeight="2205" tabRatio="666" activeTab="1"/>
  </bookViews>
  <sheets>
    <sheet name="N_Campos Generales" sheetId="4" r:id="rId1"/>
    <sheet name="N_Campos Específicos" sheetId="5" r:id="rId2"/>
    <sheet name="a)Equipo (E)" sheetId="2" r:id="rId3"/>
    <sheet name="b)Equipo (T)" sheetId="10" r:id="rId4"/>
    <sheet name="c)Mano de Obra (E)" sheetId="1" r:id="rId5"/>
    <sheet name="d)Mano de Obra (T)" sheetId="11" r:id="rId6"/>
    <sheet name="e)Materiales (E)" sheetId="3" r:id="rId7"/>
    <sheet name="f)Materiales (T)" sheetId="12" r:id="rId8"/>
    <sheet name="g)Materiales con Consecutivo" sheetId="9" r:id="rId9"/>
    <sheet name="h)Equipo (E) con %Relativos" sheetId="6" r:id="rId10"/>
    <sheet name="i)Mano de O. (E) con % Rel" sheetId="7" r:id="rId11"/>
    <sheet name="j)Materiales (E) con %Rel." sheetId="8" r:id="rId12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A26" i="12" l="1"/>
  <c r="A27" i="3"/>
  <c r="A24" i="11"/>
  <c r="A25" i="1"/>
  <c r="A25" i="10"/>
  <c r="A26" i="2"/>
  <c r="B15" i="9"/>
  <c r="A2" i="8"/>
  <c r="A2" i="7"/>
  <c r="A2" i="6"/>
  <c r="A2" i="9"/>
  <c r="A2" i="12"/>
  <c r="A2" i="3"/>
  <c r="A2" i="11"/>
  <c r="A2" i="1"/>
  <c r="A2" i="10"/>
  <c r="A2" i="2"/>
  <c r="B15" i="12"/>
  <c r="G14" i="12"/>
  <c r="E14" i="12"/>
  <c r="B14" i="12"/>
  <c r="B9" i="12"/>
  <c r="G8" i="12"/>
  <c r="E8" i="12"/>
  <c r="B8" i="12"/>
  <c r="B4" i="12"/>
  <c r="B14" i="11"/>
  <c r="F13" i="11"/>
  <c r="D13" i="11"/>
  <c r="B13" i="11"/>
  <c r="B9" i="11"/>
  <c r="F8" i="11"/>
  <c r="D8" i="11"/>
  <c r="B8" i="11"/>
  <c r="B4" i="11"/>
  <c r="G20" i="10"/>
  <c r="F20" i="10"/>
  <c r="B14" i="10"/>
  <c r="H13" i="10"/>
  <c r="F13" i="10"/>
  <c r="B13" i="10"/>
  <c r="B9" i="10"/>
  <c r="I8" i="10"/>
  <c r="F8" i="10"/>
  <c r="B8" i="10"/>
  <c r="B4" i="10"/>
  <c r="A27" i="9"/>
  <c r="H14" i="9"/>
  <c r="F14" i="9"/>
  <c r="B14" i="9"/>
  <c r="B9" i="9"/>
  <c r="H8" i="9"/>
  <c r="F8" i="9"/>
  <c r="B8" i="9"/>
  <c r="B4" i="9"/>
  <c r="H20" i="2"/>
  <c r="G20" i="2"/>
  <c r="A32" i="8"/>
  <c r="A29" i="7"/>
  <c r="A29" i="6"/>
  <c r="B16" i="8"/>
  <c r="G15" i="8"/>
  <c r="E15" i="8"/>
  <c r="B15" i="8"/>
  <c r="B9" i="8"/>
  <c r="G8" i="8"/>
  <c r="E8" i="8"/>
  <c r="B8" i="8"/>
  <c r="B4" i="8"/>
  <c r="B14" i="7"/>
  <c r="F13" i="7"/>
  <c r="D13" i="7"/>
  <c r="B13" i="7"/>
  <c r="B9" i="7"/>
  <c r="F8" i="7"/>
  <c r="D8" i="7"/>
  <c r="B8" i="7"/>
  <c r="B4" i="7"/>
  <c r="I20" i="6"/>
  <c r="B14" i="6"/>
  <c r="H13" i="6"/>
  <c r="F13" i="6"/>
  <c r="B13" i="6"/>
  <c r="B9" i="6"/>
  <c r="I8" i="6"/>
  <c r="F8" i="6"/>
  <c r="B8" i="6"/>
  <c r="B4" i="6"/>
  <c r="G8" i="3"/>
  <c r="F8" i="1"/>
  <c r="I8" i="2"/>
  <c r="G14" i="3"/>
  <c r="E14" i="3"/>
  <c r="B15" i="3"/>
  <c r="B14" i="3"/>
  <c r="B9" i="3"/>
  <c r="E8" i="3"/>
  <c r="B8" i="3"/>
  <c r="B4" i="3"/>
  <c r="B14" i="2"/>
  <c r="B13" i="2"/>
  <c r="H13" i="2"/>
  <c r="F13" i="2"/>
  <c r="B9" i="2"/>
  <c r="F8" i="2"/>
  <c r="B8" i="2"/>
  <c r="B4" i="2"/>
  <c r="B14" i="1"/>
  <c r="B13" i="1"/>
  <c r="F13" i="1"/>
  <c r="D13" i="1"/>
  <c r="D8" i="1"/>
  <c r="B9" i="1"/>
  <c r="B8" i="1"/>
  <c r="B4" i="1"/>
  <c r="I20" i="2" l="1"/>
  <c r="H20" i="10"/>
</calcChain>
</file>

<file path=xl/sharedStrings.xml><?xml version="1.0" encoding="utf-8"?>
<sst xmlns="http://schemas.openxmlformats.org/spreadsheetml/2006/main" count="600" uniqueCount="288">
  <si>
    <t>{titulos}</t>
  </si>
  <si>
    <t>Fecha:</t>
  </si>
  <si>
    <t>Código</t>
  </si>
  <si>
    <t>Descripción</t>
  </si>
  <si>
    <t>Unidad</t>
  </si>
  <si>
    <t>{titulomeses}</t>
  </si>
  <si>
    <t>{detalle}</t>
  </si>
  <si>
    <t>{unidad}</t>
  </si>
  <si>
    <t>{costo}</t>
  </si>
  <si>
    <t>{fin del reporte}</t>
  </si>
  <si>
    <t>PROGRAMA DE EROGACIÓN MENSUAL DE LA MAQUINARIA Y EQUIPO DE CONSTRUCCIÓN</t>
  </si>
  <si>
    <t>Undad</t>
  </si>
  <si>
    <t>Costo por Hora</t>
  </si>
  <si>
    <t>Capacidad</t>
  </si>
  <si>
    <t>Potencia</t>
  </si>
  <si>
    <t>Horas por turno</t>
  </si>
  <si>
    <t>No. De Máquinas</t>
  </si>
  <si>
    <t>Días Efectivos</t>
  </si>
  <si>
    <t>Horas Efectivas</t>
  </si>
  <si>
    <t>{capacidad}</t>
  </si>
  <si>
    <t>{potencia}</t>
  </si>
  <si>
    <t>{volumen}</t>
  </si>
  <si>
    <t>PROGRAMA DE EROGACIÓN DE UTILIZACIÓN MENSUAL DE MATERIALES Y EQUIPOS DE INSTALACIÓN PERMANENTE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</si>
  <si>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</si>
  <si>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</si>
  <si>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</si>
  <si>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</si>
  <si>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</si>
  <si>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</si>
  <si>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</si>
  <si>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</si>
  <si>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</si>
  <si>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</si>
  <si>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</si>
  <si>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</si>
  <si>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</si>
  <si>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</si>
  <si>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</si>
  <si>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</si>
  <si>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</si>
  <si>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</si>
  <si>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</si>
  <si>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</si>
  <si>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</si>
  <si>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</si>
  <si>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</si>
  <si>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</si>
  <si>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</si>
  <si>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</si>
  <si>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</si>
  <si>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</si>
  <si>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</si>
  <si>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</si>
  <si>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</si>
  <si>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</si>
  <si>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</si>
  <si>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</si>
  <si>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</si>
  <si>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</si>
  <si>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</si>
  <si>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</si>
  <si>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</si>
  <si>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</si>
  <si>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</si>
  <si>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</si>
  <si>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</si>
  <si>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</si>
  <si>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</si>
  <si>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</si>
  <si>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</si>
  <si>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</si>
  <si>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</si>
  <si>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</si>
  <si>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</si>
  <si>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</si>
  <si>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</si>
  <si>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</si>
  <si>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</si>
  <si>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</si>
  <si>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</si>
  <si>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</si>
  <si>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</si>
  <si>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</si>
  <si>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</si>
  <si>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</si>
  <si>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</si>
  <si>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</si>
  <si>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</si>
  <si>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</si>
  <si>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</si>
  <si>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</si>
  <si>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</si>
  <si>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</si>
  <si>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</si>
  <si>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</si>
  <si>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</si>
  <si>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</si>
  <si>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</si>
  <si>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</si>
  <si>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</si>
  <si>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</si>
  <si>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</si>
  <si>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</si>
  <si>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</si>
  <si>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</si>
  <si>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</si>
  <si>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</si>
  <si>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</si>
  <si>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</si>
  <si>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</si>
  <si>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</si>
  <si>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</si>
  <si>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</si>
  <si>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NOMBRE</t>
  </si>
  <si>
    <t>{codigo}</t>
  </si>
  <si>
    <t>Código del concepto de presupuesto.</t>
  </si>
  <si>
    <t>{codigosap}</t>
  </si>
  <si>
    <t>Código del concepto en el sistema SAP/R3</t>
  </si>
  <si>
    <t>{codigoauxiliar}</t>
  </si>
  <si>
    <t>Código auxiliar (codigo de la dependencia, especificacion, etc).</t>
  </si>
  <si>
    <t>{partida}</t>
  </si>
  <si>
    <t>Código de la partida a la que pertenece.</t>
  </si>
  <si>
    <t>Unidad del concepto de presupuesto.</t>
  </si>
  <si>
    <t>{descripcion}</t>
  </si>
  <si>
    <t>Descripción del concepto (mediante opciones puede ser descripción completa ó descripción corta).</t>
  </si>
  <si>
    <t>Cantidad del concepto de presupuesto.</t>
  </si>
  <si>
    <t>{precio}</t>
  </si>
  <si>
    <t>Precio de venta en la moneda 1 del concepto del presupuesto.</t>
  </si>
  <si>
    <t>{porcentaje}</t>
  </si>
  <si>
    <t>% que representa el concepto sobre el total del presupuesto.</t>
  </si>
  <si>
    <t>{importe}</t>
  </si>
  <si>
    <t>Importe en la moneda 1 del concepto del presupuesto.</t>
  </si>
  <si>
    <t>{renglon}</t>
  </si>
  <si>
    <t>Renglón del presupuesto</t>
  </si>
  <si>
    <t>Áreadetrabajo</t>
  </si>
  <si>
    <t>SalarioReal</t>
  </si>
  <si>
    <t>{areadetrabajo}</t>
  </si>
  <si>
    <t>Cliente:</t>
  </si>
  <si>
    <t>Obra:</t>
  </si>
  <si>
    <t>Inicio obra:</t>
  </si>
  <si>
    <t>Fin obra:</t>
  </si>
  <si>
    <t>Lugar:</t>
  </si>
  <si>
    <t>Ciudad:</t>
  </si>
  <si>
    <t>PROGRAMA DE EROGACIÓN DE UTILIZACIÓN MENSUAL DE MANO DE OBRA</t>
  </si>
  <si>
    <t>Los siguientes campos se modifican en la pestaña detalle del equipo al entrar a un cargo fijo.</t>
  </si>
  <si>
    <t>Capacidad del equipo</t>
  </si>
  <si>
    <t>{marca}</t>
  </si>
  <si>
    <t>Marca del equipo.</t>
  </si>
  <si>
    <t>{modelo}</t>
  </si>
  <si>
    <t>Modelo del equipo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</si>
  <si>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</si>
  <si>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</si>
  <si>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</si>
  <si>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</si>
  <si>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</si>
  <si>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</si>
  <si>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</si>
  <si>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</si>
  <si>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</si>
  <si>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{vidautil}</t>
  </si>
  <si>
    <t xml:space="preserve">Vida util del equipo </t>
  </si>
  <si>
    <t>Encabezado de cada periodo.</t>
  </si>
  <si>
    <t>Partidas en las que participa la categoría de mano de obra.</t>
  </si>
  <si>
    <t>Costo en la moneda 1 del insumo.</t>
  </si>
  <si>
    <t>Costo</t>
  </si>
  <si>
    <t>{pie de página}</t>
  </si>
  <si>
    <t>Monto esta hoja:</t>
  </si>
  <si>
    <t>Acumulado:</t>
  </si>
  <si>
    <t>CAMPOS USADOS EN LOS REPORTES DE PROGRAMA DE SUMINISTROS</t>
  </si>
  <si>
    <t>Duracion:</t>
  </si>
  <si>
    <t>Duración: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</si>
  <si>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</si>
  <si>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</si>
  <si>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</si>
  <si>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</si>
  <si>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</si>
  <si>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</si>
  <si>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</si>
  <si>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</si>
  <si>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</si>
  <si>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</si>
  <si>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</si>
  <si>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</si>
  <si>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</si>
  <si>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</si>
  <si>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</si>
  <si>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</si>
  <si>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</si>
  <si>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</si>
  <si>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</si>
  <si>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</si>
  <si>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</si>
  <si>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</si>
  <si>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</si>
  <si>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</si>
  <si>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</si>
  <si>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</si>
  <si>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</si>
  <si>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</si>
  <si>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</si>
  <si>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</si>
  <si>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</si>
  <si>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</si>
  <si>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</si>
  <si>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</si>
  <si>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</si>
  <si>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</si>
  <si>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</si>
  <si>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</si>
  <si>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</si>
  <si>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</si>
  <si>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</si>
  <si>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</si>
  <si>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</si>
  <si>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</si>
  <si>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</si>
  <si>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</si>
  <si>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</si>
  <si>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{canmes}</t>
  </si>
  <si>
    <t>{impmes}</t>
  </si>
  <si>
    <t>Porcentaje por mes.</t>
  </si>
  <si>
    <t>Cantidad por mes.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</si>
  <si>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</si>
  <si>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</si>
  <si>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</si>
  <si>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</si>
  <si>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</si>
  <si>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</si>
  <si>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 xml:space="preserve">Importe parcial </t>
  </si>
  <si>
    <t xml:space="preserve">Importe acumulado 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</si>
  <si>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</si>
  <si>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</si>
  <si>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</si>
  <si>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</si>
  <si>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</si>
  <si>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</si>
  <si>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</si>
  <si>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</si>
  <si>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</si>
  <si>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 xml:space="preserve"> %Acumulado:</t>
  </si>
  <si>
    <t>{disponibilidad}</t>
  </si>
  <si>
    <t>Disponibilidad del equipo (Propio, Alquiler, Por comprar)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</si>
  <si>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</si>
  <si>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</si>
  <si>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</si>
  <si>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</si>
  <si>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</si>
  <si>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</si>
  <si>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</si>
  <si>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</si>
  <si>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</si>
  <si>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</si>
  <si>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</si>
  <si>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</si>
  <si>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</si>
  <si>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</si>
  <si>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</si>
  <si>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</si>
  <si>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</si>
  <si>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</si>
  <si>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</si>
  <si>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</si>
  <si>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</si>
  <si>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</si>
  <si>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</si>
  <si>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</si>
  <si>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</si>
  <si>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</si>
  <si>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</si>
  <si>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</si>
  <si>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{consecutivo}</t>
  </si>
  <si>
    <t>Número consecutivo de impresión.</t>
  </si>
  <si>
    <t>Consecutivo</t>
  </si>
  <si>
    <t>Concurso No:</t>
  </si>
  <si>
    <t>DOCUMENTO</t>
  </si>
  <si>
    <t>ART 45 A.XI a</t>
  </si>
  <si>
    <t>ART 45 A.XI b</t>
  </si>
  <si>
    <t>ART 45 A.XI c</t>
  </si>
  <si>
    <t>Neodata, S.A. de C.V.</t>
  </si>
  <si>
    <t>110812-11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</si>
  <si>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</si>
  <si>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</si>
  <si>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</si>
  <si>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</si>
  <si>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{fin}</t>
  </si>
  <si>
    <t>Fecha de terminación de utilización del insumo.</t>
  </si>
  <si>
    <t>{inicio}</t>
  </si>
  <si>
    <t>Fecha de inicio de utilización del insumo.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</si>
</sst>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&quot;$&quot;#,##0.00"/>
    <numFmt numFmtId="165" formatCode="0.00000000"/>
    <numFmt numFmtId="166" formatCode="0.000000"/>
    <numFmt numFmtId="167" formatCode="dd/mm/yyyy;@"/>
    <numFmt numFmtId="168" formatCode="0.000000%"/>
  </numFmts>
  <fonts count="17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</borders>
  <cellStyleXfs count="4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3" fillId="0" borderId="0"/>
  </cellStyleXfs>
  <cellXfs count="139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4" fillId="0" borderId="0" xfId="0" applyFont="1" applyBorder="1"/>
    <xf numFmtId="0" fontId="3" fillId="0" borderId="0" xfId="0" applyFont="1" applyBorder="1" applyAlignment="1">
      <alignment horizontal="center"/>
    </xf>
    <xf numFmtId="0" fontId="5" fillId="0" borderId="0" xfId="0" applyFont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horizontal="center" vertical="top" wrapText="1"/>
    </xf>
    <xf numFmtId="0" fontId="5" fillId="5" borderId="13" xfId="0" applyFont="1" applyFill="1" applyBorder="1" applyAlignment="1">
      <alignment vertical="top"/>
    </xf>
    <xf numFmtId="0" fontId="0" fillId="5" borderId="14" xfId="0" applyFill="1" applyBorder="1" applyAlignment="1">
      <alignment vertical="top"/>
    </xf>
    <xf numFmtId="0" fontId="5" fillId="5" borderId="15" xfId="0" applyFont="1" applyFill="1" applyBorder="1" applyAlignment="1">
      <alignment vertical="top" wrapText="1"/>
    </xf>
    <xf numFmtId="0" fontId="0" fillId="2" borderId="16" xfId="0" applyFill="1" applyBorder="1" applyAlignment="1">
      <alignment vertical="top"/>
    </xf>
    <xf numFmtId="0" fontId="5" fillId="2" borderId="16" xfId="0" applyFont="1" applyFill="1" applyBorder="1" applyAlignment="1">
      <alignment vertical="top" wrapText="1"/>
    </xf>
    <xf numFmtId="0" fontId="8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5" fillId="2" borderId="17" xfId="0" applyFont="1" applyFill="1" applyBorder="1" applyAlignment="1">
      <alignment vertical="top" wrapText="1"/>
    </xf>
    <xf numFmtId="0" fontId="11" fillId="2" borderId="17" xfId="1" applyFill="1" applyBorder="1" applyAlignment="1" applyProtection="1">
      <alignment vertical="top" wrapText="1"/>
    </xf>
    <xf numFmtId="49" fontId="5" fillId="2" borderId="17" xfId="0" applyNumberFormat="1" applyFont="1" applyFill="1" applyBorder="1" applyAlignment="1">
      <alignment vertical="top" wrapText="1"/>
    </xf>
    <xf numFmtId="0" fontId="0" fillId="5" borderId="15" xfId="0" applyFill="1" applyBorder="1" applyAlignment="1">
      <alignment vertical="top"/>
    </xf>
    <xf numFmtId="0" fontId="5" fillId="2" borderId="17" xfId="0" applyFont="1" applyFill="1" applyBorder="1" applyAlignment="1">
      <alignment horizontal="left" vertical="top" wrapText="1"/>
    </xf>
    <xf numFmtId="0" fontId="5" fillId="5" borderId="17" xfId="0" applyFont="1" applyFill="1" applyBorder="1" applyAlignment="1">
      <alignment vertical="top" wrapText="1"/>
    </xf>
    <xf numFmtId="0" fontId="5" fillId="2" borderId="15" xfId="0" applyFont="1" applyFill="1" applyBorder="1" applyAlignment="1">
      <alignment vertical="top" wrapText="1"/>
    </xf>
    <xf numFmtId="0" fontId="0" fillId="2" borderId="18" xfId="0" applyFill="1" applyBorder="1" applyAlignment="1">
      <alignment vertical="top"/>
    </xf>
    <xf numFmtId="0" fontId="5" fillId="5" borderId="19" xfId="0" applyFont="1" applyFill="1" applyBorder="1" applyAlignment="1">
      <alignment vertical="top"/>
    </xf>
    <xf numFmtId="0" fontId="0" fillId="5" borderId="20" xfId="0" applyFill="1" applyBorder="1" applyAlignment="1">
      <alignment vertical="top"/>
    </xf>
    <xf numFmtId="0" fontId="5" fillId="5" borderId="20" xfId="0" applyFont="1" applyFill="1" applyBorder="1" applyAlignment="1">
      <alignment vertical="top" wrapText="1"/>
    </xf>
    <xf numFmtId="0" fontId="9" fillId="4" borderId="13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7" fillId="3" borderId="13" xfId="0" applyFont="1" applyFill="1" applyBorder="1" applyAlignment="1">
      <alignment horizontal="center" vertical="top"/>
    </xf>
    <xf numFmtId="0" fontId="7" fillId="3" borderId="15" xfId="0" applyFont="1" applyFill="1" applyBorder="1" applyAlignment="1">
      <alignment horizontal="center" vertical="top"/>
    </xf>
    <xf numFmtId="0" fontId="0" fillId="2" borderId="17" xfId="0" applyFill="1" applyBorder="1" applyAlignment="1">
      <alignment vertical="top" wrapText="1"/>
    </xf>
    <xf numFmtId="0" fontId="8" fillId="2" borderId="17" xfId="0" applyFont="1" applyFill="1" applyBorder="1" applyAlignment="1">
      <alignment vertical="top" wrapText="1"/>
    </xf>
    <xf numFmtId="0" fontId="5" fillId="6" borderId="0" xfId="0" applyFont="1" applyFill="1" applyAlignment="1">
      <alignment horizontal="centerContinuous" vertical="top"/>
    </xf>
    <xf numFmtId="0" fontId="0" fillId="6" borderId="0" xfId="0" applyFill="1"/>
    <xf numFmtId="0" fontId="0" fillId="6" borderId="0" xfId="0" applyFill="1" applyAlignment="1">
      <alignment vertical="top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 vertical="top"/>
    </xf>
    <xf numFmtId="0" fontId="5" fillId="2" borderId="17" xfId="0" applyFont="1" applyFill="1" applyBorder="1"/>
    <xf numFmtId="0" fontId="0" fillId="2" borderId="17" xfId="0" applyFill="1" applyBorder="1"/>
    <xf numFmtId="0" fontId="0" fillId="0" borderId="0" xfId="0" applyBorder="1"/>
    <xf numFmtId="0" fontId="3" fillId="0" borderId="22" xfId="0" applyFont="1" applyBorder="1"/>
    <xf numFmtId="0" fontId="3" fillId="0" borderId="23" xfId="0" applyFont="1" applyBorder="1"/>
    <xf numFmtId="0" fontId="3" fillId="0" borderId="24" xfId="0" applyFont="1" applyBorder="1"/>
    <xf numFmtId="0" fontId="3" fillId="0" borderId="25" xfId="0" applyFont="1" applyBorder="1"/>
    <xf numFmtId="0" fontId="3" fillId="0" borderId="26" xfId="0" applyFont="1" applyBorder="1"/>
    <xf numFmtId="164" fontId="5" fillId="2" borderId="17" xfId="0" applyNumberFormat="1" applyFont="1" applyFill="1" applyBorder="1" applyAlignment="1">
      <alignment vertical="top" wrapText="1"/>
    </xf>
    <xf numFmtId="0" fontId="5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6" fillId="2" borderId="16" xfId="0" applyFont="1" applyFill="1" applyBorder="1" applyAlignment="1">
      <alignment vertical="top"/>
    </xf>
    <xf numFmtId="0" fontId="6" fillId="2" borderId="17" xfId="0" applyFont="1" applyFill="1" applyBorder="1" applyAlignment="1">
      <alignment vertical="top"/>
    </xf>
    <xf numFmtId="0" fontId="6" fillId="2" borderId="18" xfId="0" applyFont="1" applyFill="1" applyBorder="1" applyAlignment="1">
      <alignment vertical="top"/>
    </xf>
    <xf numFmtId="0" fontId="6" fillId="2" borderId="13" xfId="0" applyFont="1" applyFill="1" applyBorder="1" applyAlignment="1">
      <alignment vertical="top"/>
    </xf>
    <xf numFmtId="0" fontId="6" fillId="2" borderId="16" xfId="0" applyFont="1" applyFill="1" applyBorder="1"/>
    <xf numFmtId="0" fontId="6" fillId="2" borderId="17" xfId="0" applyFont="1" applyFill="1" applyBorder="1"/>
    <xf numFmtId="10" fontId="5" fillId="2" borderId="17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right"/>
    </xf>
    <xf numFmtId="0" fontId="4" fillId="0" borderId="23" xfId="0" applyFont="1" applyBorder="1" applyAlignment="1">
      <alignment horizontal="right"/>
    </xf>
    <xf numFmtId="164" fontId="4" fillId="0" borderId="27" xfId="0" applyNumberFormat="1" applyFont="1" applyBorder="1" applyAlignment="1">
      <alignment horizontal="right" vertical="top"/>
    </xf>
    <xf numFmtId="164" fontId="4" fillId="0" borderId="28" xfId="0" applyNumberFormat="1" applyFont="1" applyBorder="1" applyAlignment="1">
      <alignment horizontal="right" vertical="top"/>
    </xf>
    <xf numFmtId="0" fontId="4" fillId="0" borderId="26" xfId="0" applyFont="1" applyBorder="1" applyAlignment="1">
      <alignment horizontal="right"/>
    </xf>
    <xf numFmtId="164" fontId="4" fillId="0" borderId="29" xfId="0" applyNumberFormat="1" applyFont="1" applyBorder="1" applyAlignment="1">
      <alignment horizontal="right" vertical="top"/>
    </xf>
    <xf numFmtId="0" fontId="10" fillId="0" borderId="0" xfId="0" applyFont="1" applyAlignment="1">
      <alignment horizontal="center"/>
    </xf>
    <xf numFmtId="49" fontId="3" fillId="0" borderId="0" xfId="0" applyNumberFormat="1" applyFont="1" applyBorder="1"/>
    <xf numFmtId="2" fontId="3" fillId="0" borderId="0" xfId="0" applyNumberFormat="1" applyFont="1" applyBorder="1" applyAlignment="1">
      <alignment horizontal="right"/>
    </xf>
    <xf numFmtId="0" fontId="6" fillId="2" borderId="17" xfId="0" applyFont="1" applyFill="1" applyBorder="1" applyAlignment="1">
      <alignment vertical="top" wrapText="1"/>
    </xf>
    <xf numFmtId="0" fontId="3" fillId="0" borderId="0" xfId="0" applyFont="1" applyBorder="1" applyAlignment="1">
      <alignment vertical="top"/>
    </xf>
    <xf numFmtId="0" fontId="3" fillId="0" borderId="0" xfId="0" applyNumberFormat="1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164" fontId="3" fillId="0" borderId="0" xfId="0" applyNumberFormat="1" applyFont="1" applyAlignment="1">
      <alignment horizontal="right" vertical="top"/>
    </xf>
    <xf numFmtId="49" fontId="3" fillId="0" borderId="0" xfId="0" applyNumberFormat="1" applyFont="1" applyBorder="1" applyAlignment="1">
      <alignment horizontal="left" vertical="top" wrapText="1"/>
    </xf>
    <xf numFmtId="0" fontId="5" fillId="2" borderId="15" xfId="0" applyNumberFormat="1" applyFont="1" applyFill="1" applyBorder="1" applyAlignment="1">
      <alignment vertical="top" wrapText="1"/>
    </xf>
    <xf numFmtId="164" fontId="4" fillId="0" borderId="27" xfId="0" applyNumberFormat="1" applyFont="1" applyBorder="1" applyAlignment="1">
      <alignment horizontal="center" vertical="top"/>
    </xf>
    <xf numFmtId="10" fontId="4" fillId="0" borderId="28" xfId="0" applyNumberFormat="1" applyFont="1" applyBorder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4" fillId="0" borderId="25" xfId="0" applyFont="1" applyBorder="1"/>
    <xf numFmtId="0" fontId="1" fillId="2" borderId="17" xfId="0" applyFont="1" applyFill="1" applyBorder="1"/>
    <xf numFmtId="2" fontId="3" fillId="0" borderId="0" xfId="0" applyNumberFormat="1" applyFont="1" applyBorder="1" applyAlignment="1">
      <alignment horizontal="center" vertical="top"/>
    </xf>
    <xf numFmtId="165" fontId="3" fillId="0" borderId="0" xfId="0" applyNumberFormat="1" applyFont="1" applyBorder="1" applyAlignment="1">
      <alignment horizontal="right" vertical="top"/>
    </xf>
    <xf numFmtId="166" fontId="3" fillId="0" borderId="0" xfId="0" applyNumberFormat="1" applyFont="1" applyAlignment="1">
      <alignment horizontal="right" vertical="top"/>
    </xf>
    <xf numFmtId="167" fontId="4" fillId="0" borderId="10" xfId="0" applyNumberFormat="1" applyFont="1" applyBorder="1" applyAlignment="1">
      <alignment horizontal="center" vertical="center" wrapText="1"/>
    </xf>
    <xf numFmtId="167" fontId="4" fillId="0" borderId="10" xfId="0" applyNumberFormat="1" applyFont="1" applyBorder="1" applyAlignment="1">
      <alignment horizontal="center" vertical="center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" fillId="2" borderId="17" xfId="0" applyFont="1" applyFill="1" applyBorder="1" applyAlignment="1">
      <alignment horizontal="left" vertical="top"/>
    </xf>
    <xf numFmtId="0" fontId="0" fillId="2" borderId="17" xfId="0" applyFill="1" applyBorder="1" applyAlignment="1">
      <alignment horizontal="left" vertical="top"/>
    </xf>
    <xf numFmtId="0" fontId="1" fillId="2" borderId="13" xfId="3" applyFont="1" applyFill="1" applyBorder="1" applyAlignment="1">
      <alignment vertical="top"/>
    </xf>
    <xf numFmtId="0" fontId="13" fillId="2" borderId="17" xfId="3" applyFill="1" applyBorder="1" applyAlignment="1">
      <alignment vertical="top"/>
    </xf>
    <xf numFmtId="0" fontId="5" fillId="2" borderId="17" xfId="3" applyFont="1" applyFill="1" applyBorder="1" applyAlignment="1">
      <alignment vertical="top"/>
    </xf>
    <xf numFmtId="0" fontId="13" fillId="2" borderId="13" xfId="3" applyFill="1" applyBorder="1" applyAlignment="1">
      <alignment vertical="top"/>
    </xf>
    <xf numFmtId="0" fontId="1" fillId="2" borderId="17" xfId="3" applyFont="1" applyFill="1" applyBorder="1" applyAlignment="1">
      <alignment vertical="top"/>
    </xf>
    <xf numFmtId="0" fontId="5" fillId="2" borderId="17" xfId="3" applyFont="1" applyFill="1" applyBorder="1" applyAlignment="1">
      <alignment vertical="top" wrapText="1"/>
    </xf>
    <xf numFmtId="164" fontId="3" fillId="0" borderId="0" xfId="0" applyNumberFormat="1" applyFont="1" applyBorder="1" applyAlignment="1">
      <alignment horizontal="right" vertical="top"/>
    </xf>
    <xf numFmtId="167" fontId="3" fillId="0" borderId="0" xfId="0" applyNumberFormat="1" applyFont="1" applyBorder="1"/>
    <xf numFmtId="167" fontId="5" fillId="2" borderId="17" xfId="0" applyNumberFormat="1" applyFont="1" applyFill="1" applyBorder="1" applyAlignment="1">
      <alignment vertical="top" wrapText="1"/>
    </xf>
    <xf numFmtId="167" fontId="5" fillId="2" borderId="18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justify" vertical="top" wrapText="1"/>
    </xf>
    <xf numFmtId="0" fontId="14" fillId="0" borderId="0" xfId="0" applyFont="1"/>
    <xf numFmtId="0" fontId="4" fillId="0" borderId="4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4" fillId="0" borderId="21" xfId="0" applyFont="1" applyBorder="1" applyAlignment="1">
      <alignment horizontal="right"/>
    </xf>
    <xf numFmtId="0" fontId="4" fillId="0" borderId="24" xfId="0" applyFont="1" applyBorder="1"/>
    <xf numFmtId="0" fontId="4" fillId="0" borderId="26" xfId="0" applyFont="1" applyBorder="1"/>
    <xf numFmtId="10" fontId="4" fillId="0" borderId="29" xfId="0" applyNumberFormat="1" applyFont="1" applyBorder="1" applyAlignment="1">
      <alignment horizontal="right" vertical="top"/>
    </xf>
    <xf numFmtId="0" fontId="3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9" fillId="0" borderId="1" xfId="0" applyFont="1" applyBorder="1" applyAlignment="1"/>
    <xf numFmtId="0" fontId="9" fillId="0" borderId="3" xfId="0" applyFont="1" applyBorder="1" applyAlignment="1"/>
    <xf numFmtId="0" fontId="2" fillId="0" borderId="1" xfId="0" applyFont="1" applyBorder="1" applyAlignment="1"/>
    <xf numFmtId="0" fontId="2" fillId="0" borderId="3" xfId="0" applyFont="1" applyBorder="1" applyAlignment="1"/>
    <xf numFmtId="0" fontId="9" fillId="0" borderId="5" xfId="0" applyFont="1" applyBorder="1" applyAlignment="1"/>
    <xf numFmtId="0" fontId="9" fillId="0" borderId="0" xfId="0" applyFont="1" applyBorder="1" applyAlignment="1"/>
    <xf numFmtId="0" fontId="2" fillId="0" borderId="0" xfId="0" applyFont="1" applyBorder="1" applyAlignment="1"/>
    <xf numFmtId="0" fontId="2" fillId="0" borderId="5" xfId="0" applyFont="1" applyBorder="1" applyAlignment="1"/>
    <xf numFmtId="0" fontId="9" fillId="0" borderId="1" xfId="0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3" fillId="0" borderId="0" xfId="0" applyFont="1" applyAlignment="1">
      <alignment vertical="top"/>
    </xf>
    <xf numFmtId="0" fontId="15" fillId="2" borderId="17" xfId="0" applyFont="1" applyFill="1" applyBorder="1"/>
    <xf numFmtId="168" fontId="3" fillId="0" borderId="0" xfId="2" applyNumberFormat="1" applyFont="1" applyAlignment="1">
      <alignment horizontal="right" vertical="top"/>
    </xf>
    <xf numFmtId="0" fontId="3" fillId="0" borderId="0" xfId="0" applyFont="1" applyBorder="1" applyAlignment="1">
      <alignment horizontal="justify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6" fillId="2" borderId="17" xfId="0" applyFont="1" applyFill="1" applyBorder="1"/>
  </cellXfs>
  <cellStyles count="4">
    <cellStyle name="Hipervínculo" xfId="1" builtinId="8"/>
    <cellStyle name="Normal" xfId="0" builtinId="0"/>
    <cellStyle name="Normal 2" xfId="3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85724</xdr:colOff>
      <xdr:row>22</xdr:row>
      <xdr:rowOff>38100</xdr:rowOff>
    </xdr:from>
    <xdr:to>
      <xdr:col>10</xdr:col>
      <xdr:colOff>723899</xdr:colOff>
      <xdr:row>22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8886824" y="35528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8</xdr:col>
      <xdr:colOff>419100</xdr:colOff>
      <xdr:row>1</xdr:row>
      <xdr:rowOff>28575</xdr:rowOff>
    </xdr:from>
    <xdr:to>
      <xdr:col>9</xdr:col>
      <xdr:colOff>506866</xdr:colOff>
      <xdr:row>5</xdr:row>
      <xdr:rowOff>47625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34075" y="180975"/>
          <a:ext cx="802141" cy="6858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76199</xdr:colOff>
      <xdr:row>24</xdr:row>
      <xdr:rowOff>38100</xdr:rowOff>
    </xdr:from>
    <xdr:to>
      <xdr:col>4</xdr:col>
      <xdr:colOff>638175</xdr:colOff>
      <xdr:row>24</xdr:row>
      <xdr:rowOff>133350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/>
      </xdr:nvSpPr>
      <xdr:spPr>
        <a:xfrm>
          <a:off x="4895849" y="3657600"/>
          <a:ext cx="561976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400050</xdr:colOff>
      <xdr:row>1</xdr:row>
      <xdr:rowOff>19050</xdr:rowOff>
    </xdr:from>
    <xdr:to>
      <xdr:col>7</xdr:col>
      <xdr:colOff>440191</xdr:colOff>
      <xdr:row>5</xdr:row>
      <xdr:rowOff>28575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29400" y="171450"/>
          <a:ext cx="802141" cy="685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152399</xdr:colOff>
      <xdr:row>21</xdr:row>
      <xdr:rowOff>38100</xdr:rowOff>
    </xdr:from>
    <xdr:to>
      <xdr:col>9</xdr:col>
      <xdr:colOff>790574</xdr:colOff>
      <xdr:row>21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6381749" y="31051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8</xdr:col>
      <xdr:colOff>333375</xdr:colOff>
      <xdr:row>1</xdr:row>
      <xdr:rowOff>28575</xdr:rowOff>
    </xdr:from>
    <xdr:to>
      <xdr:col>9</xdr:col>
      <xdr:colOff>421141</xdr:colOff>
      <xdr:row>5</xdr:row>
      <xdr:rowOff>38100</xdr:rowOff>
    </xdr:to>
    <xdr:pic>
      <xdr:nvPicPr>
        <xdr:cNvPr id="3" name="logoempresa" descr="LogoNeodata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48350" y="180975"/>
          <a:ext cx="802141" cy="685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8886824" y="35528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247650</xdr:colOff>
      <xdr:row>1</xdr:row>
      <xdr:rowOff>28575</xdr:rowOff>
    </xdr:from>
    <xdr:to>
      <xdr:col>6</xdr:col>
      <xdr:colOff>402091</xdr:colOff>
      <xdr:row>5</xdr:row>
      <xdr:rowOff>47625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86450" y="180975"/>
          <a:ext cx="802141" cy="6858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20</xdr:row>
      <xdr:rowOff>38100</xdr:rowOff>
    </xdr:from>
    <xdr:to>
      <xdr:col>4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5724524" y="290512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304800</xdr:colOff>
      <xdr:row>1</xdr:row>
      <xdr:rowOff>28575</xdr:rowOff>
    </xdr:from>
    <xdr:to>
      <xdr:col>6</xdr:col>
      <xdr:colOff>459241</xdr:colOff>
      <xdr:row>5</xdr:row>
      <xdr:rowOff>38100</xdr:rowOff>
    </xdr:to>
    <xdr:pic>
      <xdr:nvPicPr>
        <xdr:cNvPr id="3" name="logoempresa" descr="LogoNeodata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43600" y="180975"/>
          <a:ext cx="802141" cy="6858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23</xdr:row>
      <xdr:rowOff>38100</xdr:rowOff>
    </xdr:from>
    <xdr:to>
      <xdr:col>4</xdr:col>
      <xdr:colOff>866775</xdr:colOff>
      <xdr:row>23</xdr:row>
      <xdr:rowOff>133350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4829174" y="3343275"/>
          <a:ext cx="78105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390525</xdr:colOff>
      <xdr:row>1</xdr:row>
      <xdr:rowOff>28575</xdr:rowOff>
    </xdr:from>
    <xdr:to>
      <xdr:col>7</xdr:col>
      <xdr:colOff>430666</xdr:colOff>
      <xdr:row>5</xdr:row>
      <xdr:rowOff>38100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81775" y="180975"/>
          <a:ext cx="802141" cy="6858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38099</xdr:colOff>
      <xdr:row>22</xdr:row>
      <xdr:rowOff>38100</xdr:rowOff>
    </xdr:from>
    <xdr:to>
      <xdr:col>3</xdr:col>
      <xdr:colOff>819150</xdr:colOff>
      <xdr:row>22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3714749" y="3200400"/>
          <a:ext cx="78105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409575</xdr:colOff>
      <xdr:row>1</xdr:row>
      <xdr:rowOff>28575</xdr:rowOff>
    </xdr:from>
    <xdr:to>
      <xdr:col>7</xdr:col>
      <xdr:colOff>449716</xdr:colOff>
      <xdr:row>5</xdr:row>
      <xdr:rowOff>19050</xdr:rowOff>
    </xdr:to>
    <xdr:pic>
      <xdr:nvPicPr>
        <xdr:cNvPr id="3" name="logoempresa" descr="LogoNeodata.JPG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0825" y="180975"/>
          <a:ext cx="802141" cy="6858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23</xdr:row>
      <xdr:rowOff>38100</xdr:rowOff>
    </xdr:from>
    <xdr:to>
      <xdr:col>5</xdr:col>
      <xdr:colOff>866775</xdr:colOff>
      <xdr:row>23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4829174" y="3200400"/>
          <a:ext cx="78105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352425</xdr:colOff>
      <xdr:row>1</xdr:row>
      <xdr:rowOff>19050</xdr:rowOff>
    </xdr:from>
    <xdr:to>
      <xdr:col>8</xdr:col>
      <xdr:colOff>392566</xdr:colOff>
      <xdr:row>5</xdr:row>
      <xdr:rowOff>28575</xdr:rowOff>
    </xdr:to>
    <xdr:pic>
      <xdr:nvPicPr>
        <xdr:cNvPr id="3" name="logoempresa" descr="LogoNeodata.JPG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229350" y="171450"/>
          <a:ext cx="802141" cy="6858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66674</xdr:colOff>
      <xdr:row>22</xdr:row>
      <xdr:rowOff>38100</xdr:rowOff>
    </xdr:from>
    <xdr:to>
      <xdr:col>10</xdr:col>
      <xdr:colOff>628649</xdr:colOff>
      <xdr:row>22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/>
      </xdr:nvSpPr>
      <xdr:spPr>
        <a:xfrm>
          <a:off x="7810499" y="354330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8</xdr:col>
      <xdr:colOff>695325</xdr:colOff>
      <xdr:row>1</xdr:row>
      <xdr:rowOff>19050</xdr:rowOff>
    </xdr:from>
    <xdr:to>
      <xdr:col>9</xdr:col>
      <xdr:colOff>735466</xdr:colOff>
      <xdr:row>5</xdr:row>
      <xdr:rowOff>38100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905625" y="171450"/>
          <a:ext cx="802141" cy="6858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76199</xdr:colOff>
      <xdr:row>21</xdr:row>
      <xdr:rowOff>38100</xdr:rowOff>
    </xdr:from>
    <xdr:to>
      <xdr:col>5</xdr:col>
      <xdr:colOff>638174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/>
      </xdr:nvSpPr>
      <xdr:spPr>
        <a:xfrm>
          <a:off x="6562724" y="321945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581025</xdr:colOff>
      <xdr:row>1</xdr:row>
      <xdr:rowOff>19050</xdr:rowOff>
    </xdr:from>
    <xdr:to>
      <xdr:col>6</xdr:col>
      <xdr:colOff>735466</xdr:colOff>
      <xdr:row>5</xdr:row>
      <xdr:rowOff>28575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067550" y="171450"/>
          <a:ext cx="802141" cy="685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workbookViewId="0"/>
  </sheetViews>
  <sheetFormatPr baseColWidth="10" defaultColWidth="9.140625" defaultRowHeight="12.75" x14ac:dyDescent="0.2"/>
  <cols>
    <col min="1" max="1" width="30.7109375" customWidth="1"/>
    <col min="2" max="2" width="67.28515625" customWidth="1"/>
    <col min="3" max="3" width="49.85546875" customWidth="1"/>
  </cols>
  <sheetData>
    <row r="1" spans="1:3" x14ac:dyDescent="0.2">
      <c r="B1" s="89" t="s">
        <v>246</v>
      </c>
      <c r="C1" s="90" t="s">
        <v>279</v>
      </c>
    </row>
    <row r="2" spans="1:3" ht="12.75" customHeight="1" x14ac:dyDescent="0.2">
      <c r="A2" s="54" t="s">
        <v>23</v>
      </c>
      <c r="B2" s="54"/>
      <c r="C2" s="69"/>
    </row>
    <row r="3" spans="1:3" ht="12.75" customHeight="1" x14ac:dyDescent="0.2">
      <c r="A3" s="55"/>
      <c r="B3" s="55"/>
      <c r="C3" s="55"/>
    </row>
    <row r="4" spans="1:3" ht="12.75" customHeight="1" x14ac:dyDescent="0.2">
      <c r="A4" s="13" t="s">
        <v>24</v>
      </c>
      <c r="B4" s="14" t="s">
        <v>25</v>
      </c>
      <c r="C4" s="15" t="s">
        <v>26</v>
      </c>
    </row>
    <row r="5" spans="1:3" ht="12.75" customHeight="1" x14ac:dyDescent="0.2">
      <c r="A5" s="16" t="s">
        <v>27</v>
      </c>
      <c r="B5" s="17"/>
      <c r="C5" s="18"/>
    </row>
    <row r="6" spans="1:3" ht="12.75" customHeight="1" x14ac:dyDescent="0.2">
      <c r="A6" s="56" t="s">
        <v>28</v>
      </c>
      <c r="B6" s="19" t="s">
        <v>29</v>
      </c>
      <c r="C6" s="20" t="s">
        <v>278</v>
      </c>
    </row>
    <row r="7" spans="1:3" ht="12.75" customHeight="1" x14ac:dyDescent="0.2">
      <c r="A7" s="57" t="s">
        <v>30</v>
      </c>
      <c r="B7" s="22" t="s">
        <v>31</v>
      </c>
      <c r="C7" s="23" t="s">
        <v>32</v>
      </c>
    </row>
    <row r="8" spans="1:3" ht="12.75" customHeight="1" x14ac:dyDescent="0.2">
      <c r="A8" s="57" t="s">
        <v>33</v>
      </c>
      <c r="B8" s="22" t="s">
        <v>34</v>
      </c>
      <c r="C8" s="23" t="s">
        <v>35</v>
      </c>
    </row>
    <row r="9" spans="1:3" ht="12.75" customHeight="1" x14ac:dyDescent="0.2">
      <c r="A9" s="57" t="s">
        <v>36</v>
      </c>
      <c r="B9" s="22" t="s">
        <v>37</v>
      </c>
      <c r="C9" s="23" t="s">
        <v>38</v>
      </c>
    </row>
    <row r="10" spans="1:3" ht="12.75" customHeight="1" x14ac:dyDescent="0.2">
      <c r="A10" s="22" t="s">
        <v>39</v>
      </c>
      <c r="B10" s="57" t="s">
        <v>40</v>
      </c>
      <c r="C10" s="23" t="s">
        <v>41</v>
      </c>
    </row>
    <row r="11" spans="1:3" ht="12.75" customHeight="1" x14ac:dyDescent="0.2">
      <c r="A11" s="22" t="s">
        <v>42</v>
      </c>
      <c r="B11" s="22" t="s">
        <v>43</v>
      </c>
      <c r="C11" s="23" t="s">
        <v>44</v>
      </c>
    </row>
    <row r="12" spans="1:3" ht="12.75" customHeight="1" x14ac:dyDescent="0.2">
      <c r="A12" s="22" t="s">
        <v>45</v>
      </c>
      <c r="B12" s="22" t="s">
        <v>46</v>
      </c>
      <c r="C12" s="23" t="s">
        <v>47</v>
      </c>
    </row>
    <row r="13" spans="1:3" ht="12.75" customHeight="1" x14ac:dyDescent="0.2">
      <c r="A13" s="22" t="s">
        <v>48</v>
      </c>
      <c r="B13" s="22" t="s">
        <v>49</v>
      </c>
      <c r="C13" s="24" t="s">
        <v>50</v>
      </c>
    </row>
    <row r="14" spans="1:3" ht="12.75" customHeight="1" x14ac:dyDescent="0.2">
      <c r="A14" s="57" t="s">
        <v>51</v>
      </c>
      <c r="B14" s="22" t="s">
        <v>52</v>
      </c>
      <c r="C14" s="25">
        <v>1234567</v>
      </c>
    </row>
    <row r="15" spans="1:3" ht="12.75" customHeight="1" x14ac:dyDescent="0.2">
      <c r="A15" s="57" t="s">
        <v>53</v>
      </c>
      <c r="B15" s="22" t="s">
        <v>54</v>
      </c>
      <c r="C15" s="25">
        <v>12345678</v>
      </c>
    </row>
    <row r="16" spans="1:3" ht="12.75" customHeight="1" x14ac:dyDescent="0.2">
      <c r="A16" s="57" t="s">
        <v>55</v>
      </c>
      <c r="B16" s="22" t="s">
        <v>56</v>
      </c>
      <c r="C16" s="25">
        <v>123456789</v>
      </c>
    </row>
    <row r="17" spans="1:3" ht="12.75" customHeight="1" x14ac:dyDescent="0.2">
      <c r="A17" s="57" t="s">
        <v>57</v>
      </c>
      <c r="B17" s="22" t="s">
        <v>58</v>
      </c>
      <c r="C17" s="23" t="s">
        <v>59</v>
      </c>
    </row>
    <row r="18" spans="1:3" ht="12.75" customHeight="1" x14ac:dyDescent="0.2">
      <c r="A18" s="57" t="s">
        <v>60</v>
      </c>
      <c r="B18" s="22" t="s">
        <v>61</v>
      </c>
      <c r="C18" s="23" t="s">
        <v>62</v>
      </c>
    </row>
    <row r="19" spans="1:3" ht="12.75" customHeight="1" x14ac:dyDescent="0.2">
      <c r="A19" s="16" t="s">
        <v>63</v>
      </c>
      <c r="B19" s="26"/>
      <c r="C19" s="18"/>
    </row>
    <row r="20" spans="1:3" ht="38.25" x14ac:dyDescent="0.2">
      <c r="A20" s="57" t="s">
        <v>64</v>
      </c>
      <c r="B20" s="57" t="s">
        <v>65</v>
      </c>
      <c r="C20" s="27" t="s">
        <v>66</v>
      </c>
    </row>
    <row r="21" spans="1:3" x14ac:dyDescent="0.2">
      <c r="A21" s="22" t="s">
        <v>67</v>
      </c>
      <c r="B21" s="22" t="s">
        <v>68</v>
      </c>
      <c r="C21" s="23" t="s">
        <v>69</v>
      </c>
    </row>
    <row r="22" spans="1:3" ht="12.75" customHeight="1" x14ac:dyDescent="0.2">
      <c r="A22" s="22" t="s">
        <v>70</v>
      </c>
      <c r="B22" s="22" t="s">
        <v>71</v>
      </c>
      <c r="C22" s="23" t="s">
        <v>72</v>
      </c>
    </row>
    <row r="23" spans="1:3" ht="12.75" customHeight="1" x14ac:dyDescent="0.2">
      <c r="A23" s="22" t="s">
        <v>171</v>
      </c>
      <c r="B23" s="22" t="s">
        <v>172</v>
      </c>
      <c r="C23" s="23" t="s">
        <v>172</v>
      </c>
    </row>
    <row r="24" spans="1:3" ht="12.75" customHeight="1" x14ac:dyDescent="0.2">
      <c r="A24" s="22" t="s">
        <v>173</v>
      </c>
      <c r="B24" s="22" t="s">
        <v>174</v>
      </c>
      <c r="C24" s="23" t="s">
        <v>174</v>
      </c>
    </row>
    <row r="25" spans="1:3" ht="12.75" customHeight="1" x14ac:dyDescent="0.2">
      <c r="A25" s="22" t="s">
        <v>175</v>
      </c>
      <c r="B25" s="22" t="s">
        <v>176</v>
      </c>
      <c r="C25" s="23" t="s">
        <v>176</v>
      </c>
    </row>
    <row r="26" spans="1:3" ht="12.75" customHeight="1" x14ac:dyDescent="0.2">
      <c r="A26" s="22" t="s">
        <v>177</v>
      </c>
      <c r="B26" s="22" t="s">
        <v>178</v>
      </c>
      <c r="C26" s="23" t="s">
        <v>178</v>
      </c>
    </row>
    <row r="27" spans="1:3" ht="12.75" customHeight="1" x14ac:dyDescent="0.2">
      <c r="A27" s="22" t="s">
        <v>179</v>
      </c>
      <c r="B27" s="22" t="s">
        <v>180</v>
      </c>
      <c r="C27" s="23" t="s">
        <v>180</v>
      </c>
    </row>
    <row r="28" spans="1:3" ht="12.75" customHeight="1" x14ac:dyDescent="0.2">
      <c r="A28" s="22" t="s">
        <v>181</v>
      </c>
      <c r="B28" s="22" t="s">
        <v>182</v>
      </c>
      <c r="C28" s="23" t="s">
        <v>182</v>
      </c>
    </row>
    <row r="29" spans="1:3" ht="12.75" customHeight="1" x14ac:dyDescent="0.2">
      <c r="A29" s="22" t="s">
        <v>183</v>
      </c>
      <c r="B29" s="22" t="s">
        <v>184</v>
      </c>
      <c r="C29" s="23" t="s">
        <v>184</v>
      </c>
    </row>
    <row r="30" spans="1:3" ht="12.75" customHeight="1" x14ac:dyDescent="0.2">
      <c r="A30" s="93" t="s">
        <v>250</v>
      </c>
      <c r="B30" s="94" t="s">
        <v>251</v>
      </c>
      <c r="C30" s="95" t="s">
        <v>251</v>
      </c>
    </row>
    <row r="31" spans="1:3" ht="12.75" customHeight="1" x14ac:dyDescent="0.2">
      <c r="A31" s="96" t="s">
        <v>252</v>
      </c>
      <c r="B31" s="94" t="s">
        <v>253</v>
      </c>
      <c r="C31" s="95" t="s">
        <v>253</v>
      </c>
    </row>
    <row r="32" spans="1:3" ht="12.75" customHeight="1" x14ac:dyDescent="0.2">
      <c r="A32" s="93" t="s">
        <v>254</v>
      </c>
      <c r="B32" s="94" t="s">
        <v>255</v>
      </c>
      <c r="C32" s="95" t="s">
        <v>255</v>
      </c>
    </row>
    <row r="33" spans="1:3" ht="12.75" customHeight="1" x14ac:dyDescent="0.2">
      <c r="A33" s="16" t="s">
        <v>73</v>
      </c>
      <c r="B33" s="26"/>
      <c r="C33" s="18"/>
    </row>
    <row r="34" spans="1:3" ht="12.75" customHeight="1" x14ac:dyDescent="0.2">
      <c r="A34" s="57" t="s">
        <v>74</v>
      </c>
      <c r="B34" s="22" t="s">
        <v>75</v>
      </c>
      <c r="C34" s="101">
        <v>40017</v>
      </c>
    </row>
    <row r="35" spans="1:3" ht="12.75" customHeight="1" x14ac:dyDescent="0.2">
      <c r="A35" s="57" t="s">
        <v>76</v>
      </c>
      <c r="B35" s="22" t="s">
        <v>77</v>
      </c>
      <c r="C35" s="25" t="s">
        <v>78</v>
      </c>
    </row>
    <row r="36" spans="1:3" ht="12.75" customHeight="1" x14ac:dyDescent="0.2">
      <c r="A36" s="57" t="s">
        <v>185</v>
      </c>
      <c r="B36" s="57" t="s">
        <v>79</v>
      </c>
      <c r="C36" s="23" t="s">
        <v>80</v>
      </c>
    </row>
    <row r="37" spans="1:3" ht="12.75" customHeight="1" x14ac:dyDescent="0.2">
      <c r="A37" s="16" t="s">
        <v>81</v>
      </c>
      <c r="B37" s="26"/>
      <c r="C37" s="28"/>
    </row>
    <row r="38" spans="1:3" ht="12.75" customHeight="1" x14ac:dyDescent="0.2">
      <c r="A38" s="91" t="s">
        <v>247</v>
      </c>
      <c r="B38" s="92" t="s">
        <v>248</v>
      </c>
      <c r="C38" s="27" t="s">
        <v>249</v>
      </c>
    </row>
    <row r="39" spans="1:3" ht="102" x14ac:dyDescent="0.2">
      <c r="A39" s="57" t="s">
        <v>82</v>
      </c>
      <c r="B39" s="22" t="s">
        <v>83</v>
      </c>
      <c r="C39" s="78" t="s">
        <v>233</v>
      </c>
    </row>
    <row r="40" spans="1:3" ht="12.75" customHeight="1" x14ac:dyDescent="0.2">
      <c r="A40" s="57" t="s">
        <v>186</v>
      </c>
      <c r="B40" s="22" t="s">
        <v>84</v>
      </c>
      <c r="C40" s="23" t="s">
        <v>85</v>
      </c>
    </row>
    <row r="41" spans="1:3" ht="12.75" customHeight="1" x14ac:dyDescent="0.2">
      <c r="A41" s="57" t="s">
        <v>187</v>
      </c>
      <c r="B41" s="22" t="s">
        <v>188</v>
      </c>
      <c r="C41" s="23" t="s">
        <v>188</v>
      </c>
    </row>
    <row r="42" spans="1:3" ht="12.75" customHeight="1" x14ac:dyDescent="0.2">
      <c r="A42" s="57" t="s">
        <v>86</v>
      </c>
      <c r="B42" s="22" t="s">
        <v>87</v>
      </c>
      <c r="C42" s="23" t="s">
        <v>38</v>
      </c>
    </row>
    <row r="43" spans="1:3" ht="12.75" customHeight="1" x14ac:dyDescent="0.2">
      <c r="A43" s="57" t="s">
        <v>88</v>
      </c>
      <c r="B43" s="57" t="s">
        <v>89</v>
      </c>
      <c r="C43" s="23" t="s">
        <v>41</v>
      </c>
    </row>
    <row r="44" spans="1:3" ht="12.75" customHeight="1" x14ac:dyDescent="0.2">
      <c r="A44" s="57" t="s">
        <v>189</v>
      </c>
      <c r="B44" s="57" t="s">
        <v>190</v>
      </c>
      <c r="C44" s="23" t="s">
        <v>190</v>
      </c>
    </row>
    <row r="45" spans="1:3" ht="12.75" customHeight="1" x14ac:dyDescent="0.2">
      <c r="A45" s="57" t="s">
        <v>191</v>
      </c>
      <c r="B45" s="57" t="s">
        <v>192</v>
      </c>
      <c r="C45" s="23" t="s">
        <v>192</v>
      </c>
    </row>
    <row r="46" spans="1:3" ht="12.75" customHeight="1" x14ac:dyDescent="0.2">
      <c r="A46" s="57" t="s">
        <v>193</v>
      </c>
      <c r="B46" s="57" t="s">
        <v>194</v>
      </c>
      <c r="C46" s="23" t="s">
        <v>194</v>
      </c>
    </row>
    <row r="47" spans="1:3" ht="12.75" customHeight="1" x14ac:dyDescent="0.2">
      <c r="A47" s="57" t="s">
        <v>195</v>
      </c>
      <c r="B47" s="57" t="s">
        <v>196</v>
      </c>
      <c r="C47" s="23" t="s">
        <v>196</v>
      </c>
    </row>
    <row r="48" spans="1:3" ht="12.75" customHeight="1" x14ac:dyDescent="0.2">
      <c r="A48" s="57" t="s">
        <v>205</v>
      </c>
      <c r="B48" s="57" t="s">
        <v>202</v>
      </c>
      <c r="C48" s="23" t="s">
        <v>206</v>
      </c>
    </row>
    <row r="49" spans="1:3" ht="12.75" customHeight="1" x14ac:dyDescent="0.2">
      <c r="A49" s="97" t="s">
        <v>256</v>
      </c>
      <c r="B49" s="97" t="s">
        <v>257</v>
      </c>
      <c r="C49" s="98" t="s">
        <v>258</v>
      </c>
    </row>
    <row r="50" spans="1:3" ht="12.75" customHeight="1" x14ac:dyDescent="0.2">
      <c r="A50" s="97" t="s">
        <v>259</v>
      </c>
      <c r="B50" s="97" t="s">
        <v>260</v>
      </c>
      <c r="C50" s="98" t="s">
        <v>261</v>
      </c>
    </row>
    <row r="51" spans="1:3" ht="12.75" customHeight="1" x14ac:dyDescent="0.2">
      <c r="A51" s="97" t="s">
        <v>262</v>
      </c>
      <c r="B51" s="97" t="s">
        <v>263</v>
      </c>
      <c r="C51" s="98" t="s">
        <v>264</v>
      </c>
    </row>
    <row r="52" spans="1:3" ht="12.75" customHeight="1" x14ac:dyDescent="0.2">
      <c r="A52" s="97" t="s">
        <v>265</v>
      </c>
      <c r="B52" s="97" t="s">
        <v>266</v>
      </c>
      <c r="C52" s="98">
        <v>52783850</v>
      </c>
    </row>
    <row r="53" spans="1:3" ht="12.75" customHeight="1" x14ac:dyDescent="0.2">
      <c r="A53" s="97" t="s">
        <v>267</v>
      </c>
      <c r="B53" s="97" t="s">
        <v>268</v>
      </c>
      <c r="C53" s="24" t="s">
        <v>269</v>
      </c>
    </row>
    <row r="54" spans="1:3" ht="12.75" customHeight="1" x14ac:dyDescent="0.2">
      <c r="A54" s="57" t="s">
        <v>90</v>
      </c>
      <c r="B54" s="22" t="s">
        <v>91</v>
      </c>
      <c r="C54" s="101">
        <v>40026</v>
      </c>
    </row>
    <row r="55" spans="1:3" ht="12.75" customHeight="1" x14ac:dyDescent="0.2">
      <c r="A55" s="58" t="s">
        <v>92</v>
      </c>
      <c r="B55" s="30" t="s">
        <v>93</v>
      </c>
      <c r="C55" s="102">
        <v>40178</v>
      </c>
    </row>
    <row r="56" spans="1:3" ht="12.75" customHeight="1" x14ac:dyDescent="0.2">
      <c r="A56" s="57" t="s">
        <v>207</v>
      </c>
      <c r="B56" s="22" t="s">
        <v>208</v>
      </c>
      <c r="C56" s="53">
        <v>100000</v>
      </c>
    </row>
    <row r="57" spans="1:3" ht="12.75" customHeight="1" x14ac:dyDescent="0.2">
      <c r="A57" s="57" t="s">
        <v>209</v>
      </c>
      <c r="B57" s="22" t="s">
        <v>210</v>
      </c>
      <c r="C57" s="53">
        <v>7722</v>
      </c>
    </row>
    <row r="58" spans="1:3" ht="12.75" customHeight="1" x14ac:dyDescent="0.2">
      <c r="A58" s="57" t="s">
        <v>211</v>
      </c>
      <c r="B58" s="22" t="s">
        <v>212</v>
      </c>
      <c r="C58" s="62">
        <v>0.15</v>
      </c>
    </row>
    <row r="59" spans="1:3" ht="12.75" customHeight="1" x14ac:dyDescent="0.2">
      <c r="A59" s="16" t="s">
        <v>94</v>
      </c>
      <c r="B59" s="26"/>
      <c r="C59" s="18"/>
    </row>
    <row r="60" spans="1:3" ht="12.75" customHeight="1" x14ac:dyDescent="0.2">
      <c r="A60" s="22" t="s">
        <v>213</v>
      </c>
      <c r="B60" s="22" t="s">
        <v>214</v>
      </c>
      <c r="C60" s="23">
        <v>153</v>
      </c>
    </row>
    <row r="61" spans="1:3" ht="12.75" customHeight="1" x14ac:dyDescent="0.2">
      <c r="A61" s="22" t="s">
        <v>215</v>
      </c>
      <c r="B61" s="22" t="s">
        <v>216</v>
      </c>
      <c r="C61" s="23">
        <v>133</v>
      </c>
    </row>
    <row r="62" spans="1:3" ht="12.75" customHeight="1" x14ac:dyDescent="0.2">
      <c r="A62" s="57" t="s">
        <v>197</v>
      </c>
      <c r="B62" s="57" t="s">
        <v>95</v>
      </c>
      <c r="C62" s="23">
        <v>2</v>
      </c>
    </row>
    <row r="63" spans="1:3" ht="12.75" customHeight="1" x14ac:dyDescent="0.2">
      <c r="A63" s="57" t="s">
        <v>198</v>
      </c>
      <c r="B63" s="57" t="s">
        <v>96</v>
      </c>
      <c r="C63" s="23" t="s">
        <v>97</v>
      </c>
    </row>
    <row r="64" spans="1:3" ht="12.75" customHeight="1" x14ac:dyDescent="0.2">
      <c r="A64" s="57" t="s">
        <v>199</v>
      </c>
      <c r="B64" s="57" t="s">
        <v>98</v>
      </c>
      <c r="C64" s="23" t="s">
        <v>99</v>
      </c>
    </row>
    <row r="65" spans="1:3" ht="12.75" customHeight="1" x14ac:dyDescent="0.2">
      <c r="A65" s="57" t="s">
        <v>201</v>
      </c>
      <c r="B65" s="57" t="s">
        <v>100</v>
      </c>
      <c r="C65" s="23" t="s">
        <v>101</v>
      </c>
    </row>
    <row r="66" spans="1:3" ht="12.75" customHeight="1" x14ac:dyDescent="0.2">
      <c r="A66" s="57" t="s">
        <v>200</v>
      </c>
      <c r="B66" s="57" t="s">
        <v>102</v>
      </c>
      <c r="C66" s="23" t="s">
        <v>103</v>
      </c>
    </row>
    <row r="67" spans="1:3" ht="12.75" customHeight="1" x14ac:dyDescent="0.2">
      <c r="A67" s="31" t="s">
        <v>104</v>
      </c>
      <c r="B67" s="32"/>
      <c r="C67" s="33"/>
    </row>
    <row r="68" spans="1:3" ht="12.75" customHeight="1" x14ac:dyDescent="0.2">
      <c r="A68" s="57" t="s">
        <v>105</v>
      </c>
      <c r="B68" s="22" t="s">
        <v>106</v>
      </c>
      <c r="C68" s="23" t="s">
        <v>107</v>
      </c>
    </row>
    <row r="69" spans="1:3" ht="12.75" customHeight="1" x14ac:dyDescent="0.2">
      <c r="A69" s="57" t="s">
        <v>108</v>
      </c>
      <c r="B69" s="22" t="s">
        <v>109</v>
      </c>
      <c r="C69" s="101">
        <v>39995</v>
      </c>
    </row>
    <row r="70" spans="1:3" ht="12.75" customHeight="1" x14ac:dyDescent="0.2">
      <c r="A70" s="59" t="s">
        <v>110</v>
      </c>
      <c r="B70" s="22" t="s">
        <v>111</v>
      </c>
      <c r="C70" s="29" t="s">
        <v>112</v>
      </c>
    </row>
  </sheetData>
  <hyperlinks>
    <hyperlink ref="C13" r:id="rId1"/>
  </hyperlinks>
  <pageMargins left="0.70866141732283472" right="0.70866141732283472" top="0.55118110236220474" bottom="0.55118110236220474" header="0.31496062992125984" footer="0.31496062992125984"/>
  <pageSetup scale="62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showZeros="0" zoomScaleNormal="100" workbookViewId="0">
      <selection activeCell="K20" sqref="K20"/>
    </sheetView>
  </sheetViews>
  <sheetFormatPr baseColWidth="10" defaultRowHeight="11.25" x14ac:dyDescent="0.2"/>
  <cols>
    <col min="1" max="1" width="11.7109375" style="1" customWidth="1"/>
    <col min="2" max="2" width="25.7109375" style="1" customWidth="1"/>
    <col min="3" max="3" width="6.7109375" style="1" customWidth="1"/>
    <col min="4" max="4" width="8.7109375" style="1" customWidth="1"/>
    <col min="5" max="5" width="10.140625" style="1" customWidth="1"/>
    <col min="6" max="6" width="10.28515625" style="1" customWidth="1"/>
    <col min="7" max="7" width="9" style="1" customWidth="1"/>
    <col min="8" max="8" width="9.7109375" style="1" customWidth="1"/>
    <col min="9" max="9" width="11.42578125" style="1"/>
    <col min="10" max="10" width="12.7109375" style="1" customWidth="1"/>
    <col min="11" max="11" width="9.7109375" style="1" customWidth="1"/>
    <col min="12" max="16384" width="11.42578125" style="1"/>
  </cols>
  <sheetData>
    <row r="1" spans="1:10" ht="12" thickBot="1" x14ac:dyDescent="0.25">
      <c r="A1" s="1" t="s">
        <v>0</v>
      </c>
    </row>
    <row r="2" spans="1:10" ht="15" customHeight="1" thickTop="1" x14ac:dyDescent="0.25">
      <c r="A2" s="130" t="str">
        <f>razonsocial</f>
        <v>Neodata, S.A. de C.V.</v>
      </c>
      <c r="B2" s="131"/>
      <c r="C2" s="131"/>
      <c r="D2" s="131"/>
      <c r="E2" s="131"/>
      <c r="F2" s="131"/>
      <c r="G2" s="131"/>
      <c r="H2" s="131"/>
      <c r="I2" s="116"/>
      <c r="J2" s="117"/>
    </row>
    <row r="3" spans="1:10" ht="15" x14ac:dyDescent="0.25">
      <c r="A3" s="132"/>
      <c r="B3" s="133"/>
      <c r="C3" s="133"/>
      <c r="D3" s="133"/>
      <c r="E3" s="133"/>
      <c r="F3" s="133"/>
      <c r="G3" s="133"/>
      <c r="H3" s="133"/>
      <c r="I3" s="121"/>
      <c r="J3" s="120"/>
    </row>
    <row r="4" spans="1:10" ht="11.25" customHeight="1" x14ac:dyDescent="0.2">
      <c r="A4" s="108" t="s">
        <v>137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129"/>
      <c r="G4" s="129"/>
      <c r="H4" s="129"/>
      <c r="I4" s="2"/>
      <c r="J4" s="3"/>
    </row>
    <row r="5" spans="1:10" x14ac:dyDescent="0.2">
      <c r="A5" s="108"/>
      <c r="B5" s="129"/>
      <c r="C5" s="129"/>
      <c r="D5" s="129"/>
      <c r="E5" s="129"/>
      <c r="F5" s="129"/>
      <c r="G5" s="129"/>
      <c r="H5" s="129"/>
      <c r="I5" s="2"/>
      <c r="J5" s="3"/>
    </row>
    <row r="6" spans="1:10" x14ac:dyDescent="0.2">
      <c r="A6" s="109"/>
      <c r="B6" s="129"/>
      <c r="C6" s="129"/>
      <c r="D6" s="129"/>
      <c r="E6" s="129"/>
      <c r="F6" s="129"/>
      <c r="G6" s="129"/>
      <c r="H6" s="129"/>
      <c r="I6" s="2"/>
      <c r="J6" s="3"/>
    </row>
    <row r="7" spans="1:10" x14ac:dyDescent="0.2">
      <c r="A7" s="109"/>
      <c r="B7" s="129"/>
      <c r="C7" s="129"/>
      <c r="D7" s="129"/>
      <c r="E7" s="129"/>
      <c r="F7" s="129"/>
      <c r="G7" s="129"/>
      <c r="H7" s="129"/>
      <c r="I7" s="2"/>
      <c r="J7" s="3"/>
    </row>
    <row r="8" spans="1:10" x14ac:dyDescent="0.2">
      <c r="A8" s="108" t="s">
        <v>273</v>
      </c>
      <c r="B8" s="2" t="str">
        <f>numerodeconcurso</f>
        <v>2009/0257-0001</v>
      </c>
      <c r="C8" s="2"/>
      <c r="D8" s="2"/>
      <c r="E8" s="43" t="s">
        <v>1</v>
      </c>
      <c r="F8" s="100">
        <f>fechadeconcurso</f>
        <v>40017</v>
      </c>
      <c r="G8" s="2"/>
      <c r="H8" s="43" t="s">
        <v>169</v>
      </c>
      <c r="I8" s="2" t="str">
        <f>plazocalculado&amp;" días naturales"</f>
        <v>153 días naturales</v>
      </c>
      <c r="J8" s="3"/>
    </row>
    <row r="9" spans="1:10" ht="11.25" customHeight="1" x14ac:dyDescent="0.2">
      <c r="A9" s="108" t="s">
        <v>138</v>
      </c>
      <c r="B9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9"/>
      <c r="D9" s="129"/>
      <c r="E9" s="129"/>
      <c r="F9" s="129"/>
      <c r="G9" s="129"/>
      <c r="H9" s="129"/>
      <c r="I9" s="2"/>
      <c r="J9" s="3"/>
    </row>
    <row r="10" spans="1:10" x14ac:dyDescent="0.2">
      <c r="A10" s="109"/>
      <c r="B10" s="129"/>
      <c r="C10" s="129"/>
      <c r="D10" s="129"/>
      <c r="E10" s="129"/>
      <c r="F10" s="129"/>
      <c r="G10" s="129"/>
      <c r="H10" s="129"/>
      <c r="I10" s="2"/>
      <c r="J10" s="3"/>
    </row>
    <row r="11" spans="1:10" x14ac:dyDescent="0.2">
      <c r="A11" s="109"/>
      <c r="B11" s="129"/>
      <c r="C11" s="129"/>
      <c r="D11" s="129"/>
      <c r="E11" s="129"/>
      <c r="F11" s="129"/>
      <c r="G11" s="129"/>
      <c r="H11" s="129"/>
      <c r="I11" s="2"/>
      <c r="J11" s="3"/>
    </row>
    <row r="12" spans="1:10" x14ac:dyDescent="0.2">
      <c r="A12" s="109"/>
      <c r="B12" s="129"/>
      <c r="C12" s="129"/>
      <c r="D12" s="129"/>
      <c r="E12" s="129"/>
      <c r="F12" s="129"/>
      <c r="G12" s="129"/>
      <c r="H12" s="129"/>
      <c r="I12" s="2"/>
      <c r="J12" s="3"/>
    </row>
    <row r="13" spans="1:10" x14ac:dyDescent="0.2">
      <c r="A13" s="108" t="s">
        <v>141</v>
      </c>
      <c r="B13" s="2" t="str">
        <f>direcciondelaobra</f>
        <v>Tramo de Barranca del Muerto a Tlahuac.</v>
      </c>
      <c r="C13" s="2"/>
      <c r="D13" s="2"/>
      <c r="E13" s="43" t="s">
        <v>139</v>
      </c>
      <c r="F13" s="100">
        <f>fechainicio</f>
        <v>40026</v>
      </c>
      <c r="G13" s="43" t="s">
        <v>140</v>
      </c>
      <c r="H13" s="100">
        <f>fechaterminacion</f>
        <v>40178</v>
      </c>
      <c r="I13" s="2"/>
      <c r="J13" s="3"/>
    </row>
    <row r="14" spans="1:10" ht="12" thickBot="1" x14ac:dyDescent="0.25">
      <c r="A14" s="110" t="s">
        <v>142</v>
      </c>
      <c r="B14" s="4" t="str">
        <f>ciudaddelaobra&amp;", "&amp;estadodelaobra</f>
        <v>México, Distrito Federal</v>
      </c>
      <c r="C14" s="4"/>
      <c r="D14" s="4"/>
      <c r="E14" s="4"/>
      <c r="F14" s="4"/>
      <c r="G14" s="4"/>
      <c r="H14" s="4"/>
      <c r="I14" s="4"/>
      <c r="J14" s="5"/>
    </row>
    <row r="15" spans="1:10" ht="12" thickTop="1" x14ac:dyDescent="0.2"/>
    <row r="16" spans="1:10" ht="12" x14ac:dyDescent="0.2">
      <c r="B16" s="107" t="s">
        <v>10</v>
      </c>
    </row>
    <row r="17" spans="1:11" ht="12" thickBot="1" x14ac:dyDescent="0.25"/>
    <row r="18" spans="1:11" ht="24.75" customHeight="1" thickTop="1" thickBot="1" x14ac:dyDescent="0.25">
      <c r="A18" s="9" t="s">
        <v>2</v>
      </c>
      <c r="B18" s="11" t="s">
        <v>3</v>
      </c>
      <c r="C18" s="11" t="s">
        <v>11</v>
      </c>
      <c r="D18" s="11" t="s">
        <v>12</v>
      </c>
      <c r="E18" s="11" t="s">
        <v>13</v>
      </c>
      <c r="F18" s="11" t="s">
        <v>14</v>
      </c>
      <c r="G18" s="11" t="s">
        <v>15</v>
      </c>
      <c r="H18" s="11" t="s">
        <v>16</v>
      </c>
      <c r="I18" s="11" t="s">
        <v>17</v>
      </c>
      <c r="J18" s="11" t="s">
        <v>18</v>
      </c>
      <c r="K18" s="87" t="s">
        <v>5</v>
      </c>
    </row>
    <row r="19" spans="1:11" ht="12" thickTop="1" x14ac:dyDescent="0.2">
      <c r="A19" s="1" t="s">
        <v>6</v>
      </c>
    </row>
    <row r="20" spans="1:11" x14ac:dyDescent="0.2">
      <c r="A20" s="77" t="s">
        <v>114</v>
      </c>
      <c r="B20" s="103" t="s">
        <v>123</v>
      </c>
      <c r="C20" s="73" t="s">
        <v>7</v>
      </c>
      <c r="D20" s="99" t="s">
        <v>8</v>
      </c>
      <c r="E20" s="74" t="s">
        <v>19</v>
      </c>
      <c r="F20" s="75" t="s">
        <v>20</v>
      </c>
      <c r="G20" s="75">
        <v>8</v>
      </c>
      <c r="H20" s="75">
        <v>1</v>
      </c>
      <c r="I20" s="84" t="e">
        <f>J20/(G20*H20)</f>
        <v>#VALUE!</v>
      </c>
      <c r="J20" s="85" t="s">
        <v>21</v>
      </c>
      <c r="K20" s="128" t="s">
        <v>217</v>
      </c>
    </row>
    <row r="21" spans="1:11" ht="12.75" x14ac:dyDescent="0.2">
      <c r="F21" s="2"/>
      <c r="G21" s="47"/>
      <c r="K21" s="86" t="s">
        <v>218</v>
      </c>
    </row>
    <row r="22" spans="1:11" ht="12.75" x14ac:dyDescent="0.2">
      <c r="F22" s="2"/>
      <c r="G22" s="47"/>
      <c r="K22" s="76" t="s">
        <v>219</v>
      </c>
    </row>
    <row r="23" spans="1:11" ht="12.75" x14ac:dyDescent="0.2">
      <c r="F23" s="2"/>
      <c r="G23" s="47"/>
      <c r="K23" s="81"/>
    </row>
    <row r="24" spans="1:11" ht="12.75" x14ac:dyDescent="0.2">
      <c r="A24" s="1" t="s">
        <v>165</v>
      </c>
      <c r="F24" s="2"/>
      <c r="G24" s="47"/>
    </row>
    <row r="25" spans="1:11" x14ac:dyDescent="0.2">
      <c r="A25" s="48"/>
      <c r="B25" s="49"/>
      <c r="C25" s="49"/>
      <c r="D25" s="49"/>
      <c r="E25" s="49"/>
      <c r="F25" s="49"/>
      <c r="G25" s="49"/>
      <c r="H25" s="49"/>
      <c r="I25" s="49"/>
      <c r="J25" s="64"/>
      <c r="K25" s="79"/>
    </row>
    <row r="26" spans="1:11" x14ac:dyDescent="0.2">
      <c r="A26" s="50"/>
      <c r="B26" s="6"/>
      <c r="C26" s="6"/>
      <c r="D26" s="6"/>
      <c r="E26" s="6"/>
      <c r="F26" s="6"/>
      <c r="G26" s="6"/>
      <c r="H26" s="6"/>
      <c r="I26" s="6"/>
      <c r="J26" s="43" t="s">
        <v>166</v>
      </c>
      <c r="K26" s="66" t="s">
        <v>223</v>
      </c>
    </row>
    <row r="27" spans="1:11" x14ac:dyDescent="0.2">
      <c r="A27" s="50"/>
      <c r="B27" s="6"/>
      <c r="C27" s="6"/>
      <c r="D27" s="6"/>
      <c r="E27" s="6"/>
      <c r="F27" s="6"/>
      <c r="G27" s="6"/>
      <c r="H27" s="6"/>
      <c r="I27" s="6"/>
      <c r="J27" s="43" t="s">
        <v>167</v>
      </c>
      <c r="K27" s="66" t="s">
        <v>224</v>
      </c>
    </row>
    <row r="28" spans="1:11" x14ac:dyDescent="0.2">
      <c r="A28" s="50"/>
      <c r="B28" s="6"/>
      <c r="C28" s="6"/>
      <c r="D28" s="6"/>
      <c r="E28" s="6"/>
      <c r="F28" s="6"/>
      <c r="G28" s="6"/>
      <c r="H28" s="6"/>
      <c r="I28" s="6"/>
      <c r="J28" s="43" t="s">
        <v>238</v>
      </c>
      <c r="K28" s="80" t="s">
        <v>234</v>
      </c>
    </row>
    <row r="29" spans="1:11" x14ac:dyDescent="0.2">
      <c r="A29" s="82" t="str">
        <f>cargo&amp;": "&amp;responsable</f>
        <v>DIRECTOR GENERAL: JORGE L. DÁVALOS MICELI</v>
      </c>
      <c r="B29" s="112"/>
      <c r="C29" s="112"/>
      <c r="D29" s="112"/>
      <c r="E29" s="112"/>
      <c r="F29" s="112"/>
      <c r="G29" s="112"/>
      <c r="H29" s="112"/>
      <c r="I29" s="112"/>
      <c r="J29" s="67" t="s">
        <v>239</v>
      </c>
      <c r="K29" s="113" t="s">
        <v>236</v>
      </c>
    </row>
    <row r="30" spans="1:11" ht="12.75" x14ac:dyDescent="0.2">
      <c r="B30"/>
      <c r="C30"/>
      <c r="D30"/>
      <c r="K30" s="105" t="s">
        <v>9</v>
      </c>
    </row>
  </sheetData>
  <mergeCells count="3">
    <mergeCell ref="A2:H3"/>
    <mergeCell ref="B4:H7"/>
    <mergeCell ref="B9:H12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showZeros="0" zoomScaleNormal="100" workbookViewId="0">
      <selection activeCell="F19" sqref="F19"/>
    </sheetView>
  </sheetViews>
  <sheetFormatPr baseColWidth="10" defaultRowHeight="11.25" x14ac:dyDescent="0.2"/>
  <cols>
    <col min="1" max="1" width="11.7109375" style="1" customWidth="1"/>
    <col min="2" max="3" width="30.7109375" style="1" customWidth="1"/>
    <col min="4" max="4" width="11.42578125" style="1"/>
    <col min="5" max="5" width="12.7109375" style="1" customWidth="1"/>
    <col min="6" max="6" width="9.7109375" style="1" customWidth="1"/>
    <col min="7" max="16384" width="11.42578125" style="1"/>
  </cols>
  <sheetData>
    <row r="1" spans="1:7" ht="12" thickBot="1" x14ac:dyDescent="0.25">
      <c r="A1" s="1" t="s">
        <v>0</v>
      </c>
    </row>
    <row r="2" spans="1:7" ht="15.75" thickTop="1" x14ac:dyDescent="0.25">
      <c r="A2" s="130" t="str">
        <f>razonsocial</f>
        <v>Neodata, S.A. de C.V.</v>
      </c>
      <c r="B2" s="131"/>
      <c r="C2" s="131"/>
      <c r="D2" s="131"/>
      <c r="E2" s="131"/>
      <c r="F2" s="116"/>
      <c r="G2" s="117"/>
    </row>
    <row r="3" spans="1:7" ht="15" x14ac:dyDescent="0.25">
      <c r="A3" s="132"/>
      <c r="B3" s="133"/>
      <c r="C3" s="133"/>
      <c r="D3" s="133"/>
      <c r="E3" s="133"/>
      <c r="F3" s="121"/>
      <c r="G3" s="120"/>
    </row>
    <row r="4" spans="1:7" ht="11.25" customHeight="1" x14ac:dyDescent="0.2">
      <c r="A4" s="108" t="s">
        <v>137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2"/>
      <c r="G4" s="3"/>
    </row>
    <row r="5" spans="1:7" x14ac:dyDescent="0.2">
      <c r="A5" s="108"/>
      <c r="B5" s="129"/>
      <c r="C5" s="129"/>
      <c r="D5" s="129"/>
      <c r="E5" s="129"/>
      <c r="F5" s="2"/>
      <c r="G5" s="3"/>
    </row>
    <row r="6" spans="1:7" x14ac:dyDescent="0.2">
      <c r="A6" s="109"/>
      <c r="B6" s="129"/>
      <c r="C6" s="129"/>
      <c r="D6" s="129"/>
      <c r="E6" s="129"/>
      <c r="F6" s="2"/>
      <c r="G6" s="3"/>
    </row>
    <row r="7" spans="1:7" x14ac:dyDescent="0.2">
      <c r="A7" s="109"/>
      <c r="B7" s="129"/>
      <c r="C7" s="129"/>
      <c r="D7" s="129"/>
      <c r="E7" s="129"/>
      <c r="F7" s="2"/>
      <c r="G7" s="3"/>
    </row>
    <row r="8" spans="1:7" x14ac:dyDescent="0.2">
      <c r="A8" s="108" t="s">
        <v>273</v>
      </c>
      <c r="B8" s="2" t="str">
        <f>numerodeconcurso</f>
        <v>2009/0257-0001</v>
      </c>
      <c r="C8" s="43" t="s">
        <v>1</v>
      </c>
      <c r="D8" s="100">
        <f>fechadeconcurso</f>
        <v>40017</v>
      </c>
      <c r="E8" s="63" t="s">
        <v>170</v>
      </c>
      <c r="F8" s="2" t="str">
        <f>plazocalculado&amp;" días naturales"</f>
        <v>153 días naturales</v>
      </c>
      <c r="G8" s="3"/>
    </row>
    <row r="9" spans="1:7" x14ac:dyDescent="0.2">
      <c r="A9" s="108" t="s">
        <v>138</v>
      </c>
      <c r="B9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9"/>
      <c r="D9" s="129"/>
      <c r="E9" s="129"/>
      <c r="F9" s="7"/>
      <c r="G9" s="3"/>
    </row>
    <row r="10" spans="1:7" x14ac:dyDescent="0.2">
      <c r="A10" s="109"/>
      <c r="B10" s="129"/>
      <c r="C10" s="129"/>
      <c r="D10" s="129"/>
      <c r="E10" s="129"/>
      <c r="F10" s="6"/>
      <c r="G10" s="3"/>
    </row>
    <row r="11" spans="1:7" x14ac:dyDescent="0.2">
      <c r="A11" s="109"/>
      <c r="B11" s="129"/>
      <c r="C11" s="129"/>
      <c r="D11" s="129"/>
      <c r="E11" s="129"/>
      <c r="F11" s="2"/>
      <c r="G11" s="3"/>
    </row>
    <row r="12" spans="1:7" x14ac:dyDescent="0.2">
      <c r="A12" s="109"/>
      <c r="B12" s="129"/>
      <c r="C12" s="129"/>
      <c r="D12" s="129"/>
      <c r="E12" s="129"/>
      <c r="F12" s="2"/>
      <c r="G12" s="3"/>
    </row>
    <row r="13" spans="1:7" x14ac:dyDescent="0.2">
      <c r="A13" s="108" t="s">
        <v>141</v>
      </c>
      <c r="B13" s="2" t="str">
        <f>direcciondelaobra</f>
        <v>Tramo de Barranca del Muerto a Tlahuac.</v>
      </c>
      <c r="C13" s="44" t="s">
        <v>139</v>
      </c>
      <c r="D13" s="100">
        <f>fechainicio</f>
        <v>40026</v>
      </c>
      <c r="E13" s="44" t="s">
        <v>140</v>
      </c>
      <c r="F13" s="100">
        <f>fechaterminacion</f>
        <v>40178</v>
      </c>
      <c r="G13" s="3"/>
    </row>
    <row r="14" spans="1:7" ht="12" thickBot="1" x14ac:dyDescent="0.25">
      <c r="A14" s="110" t="s">
        <v>142</v>
      </c>
      <c r="B14" s="4" t="str">
        <f>ciudaddelaobra&amp;"; "&amp;estadodelaobra</f>
        <v>México; Distrito Federal</v>
      </c>
      <c r="C14" s="4"/>
      <c r="D14" s="4"/>
      <c r="E14" s="4"/>
      <c r="F14" s="4"/>
      <c r="G14" s="5"/>
    </row>
    <row r="15" spans="1:7" ht="12" thickTop="1" x14ac:dyDescent="0.2"/>
    <row r="16" spans="1:7" ht="12.75" thickBot="1" x14ac:dyDescent="0.25">
      <c r="B16" s="107" t="s">
        <v>143</v>
      </c>
    </row>
    <row r="17" spans="1:7" ht="12.75" thickTop="1" thickBot="1" x14ac:dyDescent="0.25">
      <c r="A17" s="9" t="s">
        <v>2</v>
      </c>
      <c r="B17" s="10" t="s">
        <v>3</v>
      </c>
      <c r="C17" s="10" t="s">
        <v>134</v>
      </c>
      <c r="D17" s="10" t="s">
        <v>4</v>
      </c>
      <c r="E17" s="10" t="s">
        <v>135</v>
      </c>
      <c r="F17" s="88" t="s">
        <v>5</v>
      </c>
    </row>
    <row r="18" spans="1:7" ht="12" thickTop="1" x14ac:dyDescent="0.2">
      <c r="A18" s="1" t="s">
        <v>6</v>
      </c>
    </row>
    <row r="19" spans="1:7" x14ac:dyDescent="0.2">
      <c r="A19" s="77" t="s">
        <v>114</v>
      </c>
      <c r="B19" s="103" t="s">
        <v>123</v>
      </c>
      <c r="C19" s="103" t="s">
        <v>136</v>
      </c>
      <c r="D19" s="75" t="s">
        <v>7</v>
      </c>
      <c r="E19" s="99" t="s">
        <v>8</v>
      </c>
      <c r="F19" s="128" t="s">
        <v>217</v>
      </c>
    </row>
    <row r="20" spans="1:7" x14ac:dyDescent="0.2">
      <c r="A20" s="70"/>
      <c r="B20" s="2"/>
      <c r="C20" s="2"/>
      <c r="D20" s="7"/>
      <c r="E20" s="71"/>
      <c r="F20" s="86" t="s">
        <v>218</v>
      </c>
    </row>
    <row r="21" spans="1:7" x14ac:dyDescent="0.2">
      <c r="A21" s="70"/>
      <c r="B21" s="2"/>
      <c r="C21" s="2"/>
      <c r="D21" s="7"/>
      <c r="E21" s="71"/>
      <c r="F21" s="76" t="s">
        <v>219</v>
      </c>
    </row>
    <row r="22" spans="1:7" x14ac:dyDescent="0.2">
      <c r="A22" s="70"/>
      <c r="B22" s="2"/>
      <c r="C22" s="2"/>
      <c r="D22" s="7"/>
      <c r="E22" s="71"/>
      <c r="F22" s="81"/>
    </row>
    <row r="23" spans="1:7" ht="12.75" x14ac:dyDescent="0.2">
      <c r="A23" s="1" t="s">
        <v>165</v>
      </c>
      <c r="F23" s="2"/>
      <c r="G23" s="47"/>
    </row>
    <row r="24" spans="1:7" x14ac:dyDescent="0.2">
      <c r="A24" s="48"/>
      <c r="B24" s="49"/>
      <c r="C24" s="49"/>
      <c r="D24" s="49"/>
      <c r="E24" s="64"/>
      <c r="F24" s="79"/>
    </row>
    <row r="25" spans="1:7" x14ac:dyDescent="0.2">
      <c r="A25" s="50"/>
      <c r="B25" s="6"/>
      <c r="C25" s="6"/>
      <c r="D25" s="6"/>
      <c r="E25" s="43" t="s">
        <v>166</v>
      </c>
      <c r="F25" s="66" t="s">
        <v>223</v>
      </c>
    </row>
    <row r="26" spans="1:7" x14ac:dyDescent="0.2">
      <c r="A26" s="50"/>
      <c r="B26" s="6"/>
      <c r="C26" s="6"/>
      <c r="D26" s="6"/>
      <c r="E26" s="43" t="s">
        <v>167</v>
      </c>
      <c r="F26" s="66" t="s">
        <v>224</v>
      </c>
    </row>
    <row r="27" spans="1:7" x14ac:dyDescent="0.2">
      <c r="A27" s="50"/>
      <c r="B27" s="6"/>
      <c r="C27" s="6"/>
      <c r="D27" s="6"/>
      <c r="E27" s="43" t="s">
        <v>238</v>
      </c>
      <c r="F27" s="80" t="s">
        <v>234</v>
      </c>
    </row>
    <row r="28" spans="1:7" x14ac:dyDescent="0.2">
      <c r="A28" s="50"/>
      <c r="B28" s="6"/>
      <c r="C28" s="6"/>
      <c r="D28" s="6"/>
      <c r="E28" s="43" t="s">
        <v>239</v>
      </c>
      <c r="F28" s="80" t="s">
        <v>236</v>
      </c>
    </row>
    <row r="29" spans="1:7" x14ac:dyDescent="0.2">
      <c r="A29" s="82" t="str">
        <f>cargo&amp;": "&amp;responsable</f>
        <v>DIRECTOR GENERAL: JORGE L. DÁVALOS MICELI</v>
      </c>
      <c r="B29" s="52"/>
      <c r="C29" s="52"/>
      <c r="D29" s="52"/>
      <c r="E29" s="67"/>
      <c r="F29" s="68"/>
    </row>
    <row r="30" spans="1:7" ht="12.75" x14ac:dyDescent="0.2">
      <c r="B30"/>
      <c r="C30"/>
      <c r="D30"/>
      <c r="G30" s="1" t="s">
        <v>9</v>
      </c>
    </row>
  </sheetData>
  <mergeCells count="3">
    <mergeCell ref="B9:E12"/>
    <mergeCell ref="A2:E3"/>
    <mergeCell ref="B4:E7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showGridLines="0" showZeros="0" zoomScaleNormal="100" workbookViewId="0">
      <selection activeCell="G22" sqref="G22"/>
    </sheetView>
  </sheetViews>
  <sheetFormatPr baseColWidth="10" defaultRowHeight="11.25" x14ac:dyDescent="0.2"/>
  <cols>
    <col min="1" max="1" width="11.7109375" style="1" customWidth="1"/>
    <col min="2" max="2" width="35.7109375" style="1" customWidth="1"/>
    <col min="3" max="3" width="11.42578125" style="1"/>
    <col min="4" max="4" width="13.42578125" style="1" customWidth="1"/>
    <col min="5" max="5" width="9.7109375" style="1" customWidth="1"/>
    <col min="6" max="16384" width="11.42578125" style="1"/>
  </cols>
  <sheetData>
    <row r="1" spans="1:8" ht="12" thickBot="1" x14ac:dyDescent="0.25">
      <c r="A1" s="1" t="s">
        <v>0</v>
      </c>
    </row>
    <row r="2" spans="1:8" ht="15.75" thickTop="1" x14ac:dyDescent="0.25">
      <c r="A2" s="130" t="str">
        <f>razonsocial</f>
        <v>Neodata, S.A. de C.V.</v>
      </c>
      <c r="B2" s="131"/>
      <c r="C2" s="131"/>
      <c r="D2" s="131"/>
      <c r="E2" s="131"/>
      <c r="F2" s="131"/>
      <c r="G2" s="116"/>
      <c r="H2" s="117"/>
    </row>
    <row r="3" spans="1:8" ht="15" x14ac:dyDescent="0.25">
      <c r="A3" s="132"/>
      <c r="B3" s="133"/>
      <c r="C3" s="133"/>
      <c r="D3" s="133"/>
      <c r="E3" s="133"/>
      <c r="F3" s="133"/>
      <c r="G3" s="121"/>
      <c r="H3" s="120"/>
    </row>
    <row r="4" spans="1:8" ht="11.25" customHeight="1" x14ac:dyDescent="0.2">
      <c r="A4" s="108" t="s">
        <v>137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129"/>
      <c r="G4" s="2"/>
      <c r="H4" s="3"/>
    </row>
    <row r="5" spans="1:8" x14ac:dyDescent="0.2">
      <c r="A5" s="108"/>
      <c r="B5" s="129"/>
      <c r="C5" s="129"/>
      <c r="D5" s="129"/>
      <c r="E5" s="129"/>
      <c r="F5" s="129"/>
      <c r="G5" s="2"/>
      <c r="H5" s="3"/>
    </row>
    <row r="6" spans="1:8" x14ac:dyDescent="0.2">
      <c r="A6" s="109"/>
      <c r="B6" s="129"/>
      <c r="C6" s="129"/>
      <c r="D6" s="129"/>
      <c r="E6" s="129"/>
      <c r="F6" s="129"/>
      <c r="G6" s="2"/>
      <c r="H6" s="3"/>
    </row>
    <row r="7" spans="1:8" x14ac:dyDescent="0.2">
      <c r="A7" s="109"/>
      <c r="B7" s="129"/>
      <c r="C7" s="129"/>
      <c r="D7" s="129"/>
      <c r="E7" s="129"/>
      <c r="F7" s="129"/>
      <c r="G7" s="2"/>
      <c r="H7" s="3"/>
    </row>
    <row r="8" spans="1:8" x14ac:dyDescent="0.2">
      <c r="A8" s="108" t="s">
        <v>273</v>
      </c>
      <c r="B8" s="2" t="str">
        <f>numerodeconcurso</f>
        <v>2009/0257-0001</v>
      </c>
      <c r="C8" s="2"/>
      <c r="D8" s="43" t="s">
        <v>1</v>
      </c>
      <c r="E8" s="100">
        <f>fechadeconcurso</f>
        <v>40017</v>
      </c>
      <c r="F8" s="63" t="s">
        <v>170</v>
      </c>
      <c r="G8" s="2" t="str">
        <f>plazocalculado&amp;" días naturales"</f>
        <v>153 días naturales</v>
      </c>
      <c r="H8" s="3"/>
    </row>
    <row r="9" spans="1:8" ht="11.25" customHeight="1" x14ac:dyDescent="0.2">
      <c r="A9" s="108" t="s">
        <v>138</v>
      </c>
      <c r="B9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9"/>
      <c r="D9" s="129"/>
      <c r="E9" s="129"/>
      <c r="F9" s="129"/>
      <c r="G9" s="2"/>
      <c r="H9" s="3"/>
    </row>
    <row r="10" spans="1:8" ht="11.25" customHeight="1" x14ac:dyDescent="0.2">
      <c r="A10" s="109"/>
      <c r="B10" s="129"/>
      <c r="C10" s="129"/>
      <c r="D10" s="129"/>
      <c r="E10" s="129"/>
      <c r="F10" s="129"/>
      <c r="G10" s="2"/>
      <c r="H10" s="3"/>
    </row>
    <row r="11" spans="1:8" x14ac:dyDescent="0.2">
      <c r="A11" s="109"/>
      <c r="B11" s="129"/>
      <c r="C11" s="129"/>
      <c r="D11" s="129"/>
      <c r="E11" s="129"/>
      <c r="F11" s="129"/>
      <c r="G11" s="2"/>
      <c r="H11" s="3"/>
    </row>
    <row r="12" spans="1:8" x14ac:dyDescent="0.2">
      <c r="A12" s="109"/>
      <c r="B12" s="129"/>
      <c r="C12" s="129"/>
      <c r="D12" s="129"/>
      <c r="E12" s="129"/>
      <c r="F12" s="129"/>
      <c r="G12" s="2"/>
      <c r="H12" s="3"/>
    </row>
    <row r="13" spans="1:8" x14ac:dyDescent="0.2">
      <c r="A13" s="109"/>
      <c r="B13" s="129"/>
      <c r="C13" s="129"/>
      <c r="D13" s="129"/>
      <c r="E13" s="129"/>
      <c r="F13" s="129"/>
      <c r="G13" s="2"/>
      <c r="H13" s="3"/>
    </row>
    <row r="14" spans="1:8" x14ac:dyDescent="0.2">
      <c r="A14" s="109"/>
      <c r="B14" s="129"/>
      <c r="C14" s="129"/>
      <c r="D14" s="129"/>
      <c r="E14" s="129"/>
      <c r="F14" s="129"/>
      <c r="G14" s="2"/>
      <c r="H14" s="3"/>
    </row>
    <row r="15" spans="1:8" x14ac:dyDescent="0.2">
      <c r="A15" s="108" t="s">
        <v>141</v>
      </c>
      <c r="B15" s="2" t="str">
        <f>direcciondelaobra</f>
        <v>Tramo de Barranca del Muerto a Tlahuac.</v>
      </c>
      <c r="C15" s="2"/>
      <c r="D15" s="43" t="s">
        <v>139</v>
      </c>
      <c r="E15" s="100">
        <f>fechainicio</f>
        <v>40026</v>
      </c>
      <c r="F15" s="43" t="s">
        <v>140</v>
      </c>
      <c r="G15" s="100">
        <f>fechaterminacion</f>
        <v>40178</v>
      </c>
      <c r="H15" s="3"/>
    </row>
    <row r="16" spans="1:8" ht="12" thickBot="1" x14ac:dyDescent="0.25">
      <c r="A16" s="110" t="s">
        <v>142</v>
      </c>
      <c r="B16" s="4" t="str">
        <f>ciudaddelaobra&amp;", "&amp;estadodelaobra</f>
        <v>México, Distrito Federal</v>
      </c>
      <c r="C16" s="4"/>
      <c r="D16" s="4"/>
      <c r="E16" s="4"/>
      <c r="F16" s="4"/>
      <c r="G16" s="4"/>
      <c r="H16" s="5"/>
    </row>
    <row r="17" spans="1:7" ht="12" thickTop="1" x14ac:dyDescent="0.2"/>
    <row r="18" spans="1:7" ht="12" x14ac:dyDescent="0.2">
      <c r="A18" s="107" t="s">
        <v>22</v>
      </c>
    </row>
    <row r="19" spans="1:7" ht="12" thickBot="1" x14ac:dyDescent="0.25"/>
    <row r="20" spans="1:7" ht="13.5" customHeight="1" thickTop="1" thickBot="1" x14ac:dyDescent="0.25">
      <c r="A20" s="12" t="s">
        <v>2</v>
      </c>
      <c r="B20" s="11" t="s">
        <v>3</v>
      </c>
      <c r="C20" s="11" t="s">
        <v>4</v>
      </c>
      <c r="D20" s="10" t="s">
        <v>164</v>
      </c>
      <c r="E20" s="88" t="s">
        <v>5</v>
      </c>
    </row>
    <row r="21" spans="1:7" ht="12" thickTop="1" x14ac:dyDescent="0.2">
      <c r="A21" s="1" t="s">
        <v>6</v>
      </c>
    </row>
    <row r="22" spans="1:7" x14ac:dyDescent="0.2">
      <c r="A22" s="77" t="s">
        <v>114</v>
      </c>
      <c r="B22" s="103" t="s">
        <v>123</v>
      </c>
      <c r="C22" s="75" t="s">
        <v>7</v>
      </c>
      <c r="D22" s="99" t="s">
        <v>8</v>
      </c>
      <c r="E22" s="128" t="s">
        <v>217</v>
      </c>
    </row>
    <row r="23" spans="1:7" x14ac:dyDescent="0.2">
      <c r="A23" s="70"/>
      <c r="B23" s="2"/>
      <c r="C23" s="7"/>
      <c r="D23" s="71"/>
      <c r="E23" s="86" t="s">
        <v>218</v>
      </c>
    </row>
    <row r="24" spans="1:7" x14ac:dyDescent="0.2">
      <c r="A24" s="70"/>
      <c r="B24" s="2"/>
      <c r="C24" s="7"/>
      <c r="D24" s="71"/>
      <c r="E24" s="76" t="s">
        <v>219</v>
      </c>
    </row>
    <row r="25" spans="1:7" x14ac:dyDescent="0.2">
      <c r="A25" s="70"/>
      <c r="B25" s="2"/>
      <c r="C25" s="7"/>
      <c r="D25" s="71"/>
      <c r="E25" s="81"/>
    </row>
    <row r="26" spans="1:7" ht="12.75" x14ac:dyDescent="0.2">
      <c r="A26" s="1" t="s">
        <v>165</v>
      </c>
      <c r="F26" s="2"/>
      <c r="G26" s="47"/>
    </row>
    <row r="27" spans="1:7" x14ac:dyDescent="0.2">
      <c r="A27" s="48"/>
      <c r="B27" s="49"/>
      <c r="C27" s="49"/>
      <c r="D27" s="64"/>
      <c r="E27" s="79"/>
    </row>
    <row r="28" spans="1:7" x14ac:dyDescent="0.2">
      <c r="A28" s="50"/>
      <c r="B28" s="6"/>
      <c r="C28" s="6"/>
      <c r="D28" s="43" t="s">
        <v>166</v>
      </c>
      <c r="E28" s="66" t="s">
        <v>223</v>
      </c>
    </row>
    <row r="29" spans="1:7" x14ac:dyDescent="0.2">
      <c r="A29" s="50"/>
      <c r="B29" s="6"/>
      <c r="C29" s="6"/>
      <c r="D29" s="43" t="s">
        <v>167</v>
      </c>
      <c r="E29" s="66" t="s">
        <v>224</v>
      </c>
    </row>
    <row r="30" spans="1:7" x14ac:dyDescent="0.2">
      <c r="A30" s="50"/>
      <c r="B30" s="6"/>
      <c r="C30" s="6"/>
      <c r="D30" s="43" t="s">
        <v>238</v>
      </c>
      <c r="E30" s="80" t="s">
        <v>234</v>
      </c>
    </row>
    <row r="31" spans="1:7" x14ac:dyDescent="0.2">
      <c r="A31" s="50"/>
      <c r="B31" s="6"/>
      <c r="C31" s="6"/>
      <c r="D31" s="43" t="s">
        <v>239</v>
      </c>
      <c r="E31" s="80" t="s">
        <v>236</v>
      </c>
    </row>
    <row r="32" spans="1:7" x14ac:dyDescent="0.2">
      <c r="A32" s="82" t="str">
        <f>cargo&amp;": "&amp;responsable</f>
        <v>DIRECTOR GENERAL: JORGE L. DÁVALOS MICELI</v>
      </c>
      <c r="B32" s="52"/>
      <c r="C32" s="52"/>
      <c r="D32" s="67"/>
      <c r="E32" s="68"/>
    </row>
    <row r="33" spans="2:8" ht="12.75" x14ac:dyDescent="0.2">
      <c r="B33"/>
      <c r="C33"/>
      <c r="D33"/>
      <c r="H33" s="1" t="s">
        <v>9</v>
      </c>
    </row>
  </sheetData>
  <mergeCells count="3">
    <mergeCell ref="A2:F3"/>
    <mergeCell ref="B4:F7"/>
    <mergeCell ref="B9:F14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7"/>
  <sheetViews>
    <sheetView tabSelected="1" workbookViewId="0">
      <selection activeCell="C7" sqref="C7"/>
    </sheetView>
  </sheetViews>
  <sheetFormatPr baseColWidth="10" defaultColWidth="9.140625" defaultRowHeight="12.75" x14ac:dyDescent="0.2"/>
  <cols>
    <col min="1" max="1" width="27.28515625" style="42" customWidth="1"/>
    <col min="2" max="2" width="84.85546875" style="42" bestFit="1" customWidth="1"/>
    <col min="3" max="16384" width="9.140625" style="41"/>
  </cols>
  <sheetData>
    <row r="1" spans="1:2" ht="12.75" customHeight="1" x14ac:dyDescent="0.2">
      <c r="A1" s="40" t="s">
        <v>168</v>
      </c>
      <c r="B1" s="40"/>
    </row>
    <row r="2" spans="1:2" ht="12.75" customHeight="1" x14ac:dyDescent="0.2">
      <c r="A2" s="40"/>
      <c r="B2" s="40"/>
    </row>
    <row r="3" spans="1:2" ht="14.25" customHeight="1" x14ac:dyDescent="0.2">
      <c r="A3" s="34" t="s">
        <v>204</v>
      </c>
      <c r="B3" s="35"/>
    </row>
    <row r="4" spans="1:2" ht="12.75" customHeight="1" x14ac:dyDescent="0.2">
      <c r="A4" s="36" t="s">
        <v>113</v>
      </c>
      <c r="B4" s="37" t="s">
        <v>25</v>
      </c>
    </row>
    <row r="5" spans="1:2" ht="12.75" customHeight="1" x14ac:dyDescent="0.2">
      <c r="A5" s="21" t="s">
        <v>218</v>
      </c>
      <c r="B5" s="72" t="s">
        <v>221</v>
      </c>
    </row>
    <row r="6" spans="1:2" ht="12.75" customHeight="1" x14ac:dyDescent="0.2">
      <c r="A6" s="22" t="s">
        <v>114</v>
      </c>
      <c r="B6" s="38" t="s">
        <v>115</v>
      </c>
    </row>
    <row r="7" spans="1:2" ht="12.75" customHeight="1" x14ac:dyDescent="0.2">
      <c r="A7" s="22" t="s">
        <v>118</v>
      </c>
      <c r="B7" s="38" t="s">
        <v>119</v>
      </c>
    </row>
    <row r="8" spans="1:2" ht="12.75" customHeight="1" x14ac:dyDescent="0.2">
      <c r="A8" s="22" t="s">
        <v>116</v>
      </c>
      <c r="B8" s="38" t="s">
        <v>117</v>
      </c>
    </row>
    <row r="9" spans="1:2" ht="12.75" customHeight="1" x14ac:dyDescent="0.2">
      <c r="A9" s="83" t="s">
        <v>280</v>
      </c>
      <c r="B9" s="127" t="s">
        <v>281</v>
      </c>
    </row>
    <row r="10" spans="1:2" ht="12.75" customHeight="1" x14ac:dyDescent="0.2">
      <c r="A10" s="83" t="s">
        <v>282</v>
      </c>
      <c r="B10" s="127" t="s">
        <v>283</v>
      </c>
    </row>
    <row r="11" spans="1:2" ht="12.75" customHeight="1" x14ac:dyDescent="0.2">
      <c r="A11" s="22" t="s">
        <v>270</v>
      </c>
      <c r="B11" s="38" t="s">
        <v>271</v>
      </c>
    </row>
    <row r="12" spans="1:2" ht="12.75" customHeight="1" x14ac:dyDescent="0.2">
      <c r="A12" s="22" t="s">
        <v>8</v>
      </c>
      <c r="B12" s="39" t="s">
        <v>163</v>
      </c>
    </row>
    <row r="13" spans="1:2" ht="12.75" customHeight="1" x14ac:dyDescent="0.2">
      <c r="A13" s="22" t="s">
        <v>123</v>
      </c>
      <c r="B13" s="38" t="s">
        <v>124</v>
      </c>
    </row>
    <row r="14" spans="1:2" ht="12.75" customHeight="1" x14ac:dyDescent="0.2">
      <c r="A14" s="138" t="s">
        <v>284</v>
      </c>
      <c r="B14" s="138" t="s">
        <v>285</v>
      </c>
    </row>
    <row r="15" spans="1:2" ht="12.75" customHeight="1" x14ac:dyDescent="0.2">
      <c r="A15" s="21" t="s">
        <v>219</v>
      </c>
      <c r="B15" s="72" t="s">
        <v>222</v>
      </c>
    </row>
    <row r="16" spans="1:2" ht="12.75" customHeight="1" x14ac:dyDescent="0.2">
      <c r="A16" s="22" t="s">
        <v>130</v>
      </c>
      <c r="B16" s="39" t="s">
        <v>131</v>
      </c>
    </row>
    <row r="17" spans="1:2" ht="12.75" customHeight="1" x14ac:dyDescent="0.2">
      <c r="A17" s="138" t="s">
        <v>286</v>
      </c>
      <c r="B17" s="138" t="s">
        <v>287</v>
      </c>
    </row>
    <row r="18" spans="1:2" ht="12.75" customHeight="1" x14ac:dyDescent="0.2">
      <c r="A18" s="22" t="s">
        <v>120</v>
      </c>
      <c r="B18" s="38" t="s">
        <v>121</v>
      </c>
    </row>
    <row r="19" spans="1:2" ht="12.75" customHeight="1" x14ac:dyDescent="0.2">
      <c r="A19" s="22" t="s">
        <v>128</v>
      </c>
      <c r="B19" s="38" t="s">
        <v>129</v>
      </c>
    </row>
    <row r="20" spans="1:2" ht="12.75" customHeight="1" x14ac:dyDescent="0.2">
      <c r="A20" s="21" t="s">
        <v>217</v>
      </c>
      <c r="B20" s="72" t="s">
        <v>220</v>
      </c>
    </row>
    <row r="21" spans="1:2" ht="12.75" customHeight="1" x14ac:dyDescent="0.2">
      <c r="A21" s="22" t="s">
        <v>126</v>
      </c>
      <c r="B21" s="39" t="s">
        <v>127</v>
      </c>
    </row>
    <row r="22" spans="1:2" ht="12.75" customHeight="1" x14ac:dyDescent="0.2">
      <c r="A22" s="22" t="s">
        <v>132</v>
      </c>
      <c r="B22" s="38" t="s">
        <v>133</v>
      </c>
    </row>
    <row r="23" spans="1:2" ht="12.75" customHeight="1" x14ac:dyDescent="0.2">
      <c r="A23" s="21" t="s">
        <v>5</v>
      </c>
      <c r="B23" s="39" t="s">
        <v>161</v>
      </c>
    </row>
    <row r="24" spans="1:2" ht="12.75" customHeight="1" x14ac:dyDescent="0.2">
      <c r="A24" s="22" t="s">
        <v>7</v>
      </c>
      <c r="B24" s="38" t="s">
        <v>122</v>
      </c>
    </row>
    <row r="25" spans="1:2" ht="12.75" customHeight="1" x14ac:dyDescent="0.2">
      <c r="A25" s="22" t="s">
        <v>21</v>
      </c>
      <c r="B25" s="38" t="s">
        <v>125</v>
      </c>
    </row>
    <row r="26" spans="1:2" x14ac:dyDescent="0.2">
      <c r="A26" s="45" t="s">
        <v>144</v>
      </c>
      <c r="B26" s="46"/>
    </row>
    <row r="27" spans="1:2" x14ac:dyDescent="0.2">
      <c r="A27" s="46" t="s">
        <v>136</v>
      </c>
      <c r="B27" s="46" t="s">
        <v>162</v>
      </c>
    </row>
    <row r="28" spans="1:2" x14ac:dyDescent="0.2">
      <c r="A28" s="46" t="s">
        <v>19</v>
      </c>
      <c r="B28" s="46" t="s">
        <v>145</v>
      </c>
    </row>
    <row r="29" spans="1:2" x14ac:dyDescent="0.2">
      <c r="A29" s="46" t="s">
        <v>240</v>
      </c>
      <c r="B29" s="83" t="s">
        <v>241</v>
      </c>
    </row>
    <row r="30" spans="1:2" x14ac:dyDescent="0.2">
      <c r="A30" s="83" t="s">
        <v>146</v>
      </c>
      <c r="B30" s="83" t="s">
        <v>147</v>
      </c>
    </row>
    <row r="31" spans="1:2" x14ac:dyDescent="0.2">
      <c r="A31" s="46" t="s">
        <v>148</v>
      </c>
      <c r="B31" s="46" t="s">
        <v>149</v>
      </c>
    </row>
    <row r="32" spans="1:2" x14ac:dyDescent="0.2">
      <c r="A32" s="46" t="s">
        <v>20</v>
      </c>
      <c r="B32" s="46" t="s">
        <v>150</v>
      </c>
    </row>
    <row r="33" spans="1:2" x14ac:dyDescent="0.2">
      <c r="A33" s="46" t="s">
        <v>151</v>
      </c>
      <c r="B33" s="46" t="s">
        <v>152</v>
      </c>
    </row>
    <row r="34" spans="1:2" x14ac:dyDescent="0.2">
      <c r="A34" s="46" t="s">
        <v>153</v>
      </c>
      <c r="B34" s="46" t="s">
        <v>154</v>
      </c>
    </row>
    <row r="35" spans="1:2" x14ac:dyDescent="0.2">
      <c r="A35" s="46" t="s">
        <v>155</v>
      </c>
      <c r="B35" s="46" t="s">
        <v>156</v>
      </c>
    </row>
    <row r="36" spans="1:2" x14ac:dyDescent="0.2">
      <c r="A36" s="46" t="s">
        <v>157</v>
      </c>
      <c r="B36" s="46" t="s">
        <v>158</v>
      </c>
    </row>
    <row r="37" spans="1:2" x14ac:dyDescent="0.2">
      <c r="A37" s="83" t="s">
        <v>242</v>
      </c>
      <c r="B37" s="83" t="s">
        <v>243</v>
      </c>
    </row>
    <row r="38" spans="1:2" x14ac:dyDescent="0.2">
      <c r="A38" s="83" t="s">
        <v>244</v>
      </c>
      <c r="B38" s="83" t="s">
        <v>245</v>
      </c>
    </row>
    <row r="39" spans="1:2" x14ac:dyDescent="0.2">
      <c r="A39" s="46" t="s">
        <v>159</v>
      </c>
      <c r="B39" s="46" t="s">
        <v>160</v>
      </c>
    </row>
    <row r="40" spans="1:2" customFormat="1" ht="12.75" customHeight="1" x14ac:dyDescent="0.2">
      <c r="A40" s="16" t="s">
        <v>203</v>
      </c>
      <c r="B40" s="26"/>
    </row>
    <row r="41" spans="1:2" x14ac:dyDescent="0.2">
      <c r="A41" s="60" t="s">
        <v>224</v>
      </c>
      <c r="B41" s="60" t="s">
        <v>229</v>
      </c>
    </row>
    <row r="42" spans="1:2" x14ac:dyDescent="0.2">
      <c r="A42" s="57" t="s">
        <v>227</v>
      </c>
      <c r="B42" s="22" t="s">
        <v>232</v>
      </c>
    </row>
    <row r="43" spans="1:2" x14ac:dyDescent="0.2">
      <c r="A43" s="57" t="s">
        <v>226</v>
      </c>
      <c r="B43" s="22" t="s">
        <v>231</v>
      </c>
    </row>
    <row r="44" spans="1:2" x14ac:dyDescent="0.2">
      <c r="A44" s="57" t="s">
        <v>236</v>
      </c>
      <c r="B44" s="22" t="s">
        <v>237</v>
      </c>
    </row>
    <row r="45" spans="1:2" x14ac:dyDescent="0.2">
      <c r="A45" s="61" t="s">
        <v>223</v>
      </c>
      <c r="B45" s="61" t="s">
        <v>228</v>
      </c>
    </row>
    <row r="46" spans="1:2" x14ac:dyDescent="0.2">
      <c r="A46" s="57" t="s">
        <v>225</v>
      </c>
      <c r="B46" s="22" t="s">
        <v>230</v>
      </c>
    </row>
    <row r="47" spans="1:2" x14ac:dyDescent="0.2">
      <c r="A47" s="57" t="s">
        <v>234</v>
      </c>
      <c r="B47" s="22" t="s">
        <v>235</v>
      </c>
    </row>
  </sheetData>
  <sortState ref="A39:B45">
    <sortCondition ref="A39:A4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showGridLines="0" showZeros="0" zoomScaleNormal="100" workbookViewId="0">
      <selection activeCell="K20" sqref="K20"/>
    </sheetView>
  </sheetViews>
  <sheetFormatPr baseColWidth="10" defaultRowHeight="11.25" x14ac:dyDescent="0.2"/>
  <cols>
    <col min="1" max="1" width="11.7109375" style="1" customWidth="1"/>
    <col min="2" max="2" width="20.7109375" style="1" customWidth="1"/>
    <col min="3" max="3" width="6.7109375" style="1" customWidth="1"/>
    <col min="4" max="8" width="8.7109375" style="1" customWidth="1"/>
    <col min="9" max="9" width="10.7109375" style="1" customWidth="1"/>
    <col min="10" max="10" width="12.7109375" style="1" customWidth="1"/>
    <col min="11" max="11" width="9.7109375" style="1" customWidth="1"/>
    <col min="12" max="16384" width="11.42578125" style="1"/>
  </cols>
  <sheetData>
    <row r="1" spans="1:10" ht="12" thickBot="1" x14ac:dyDescent="0.25">
      <c r="A1" s="1" t="s">
        <v>0</v>
      </c>
    </row>
    <row r="2" spans="1:10" ht="15" customHeight="1" thickTop="1" x14ac:dyDescent="0.25">
      <c r="A2" s="130" t="str">
        <f>razonsocial</f>
        <v>Neodata, S.A. de C.V.</v>
      </c>
      <c r="B2" s="131"/>
      <c r="C2" s="131"/>
      <c r="D2" s="131"/>
      <c r="E2" s="131"/>
      <c r="F2" s="131"/>
      <c r="G2" s="131"/>
      <c r="H2" s="131"/>
      <c r="I2" s="124"/>
      <c r="J2" s="117"/>
    </row>
    <row r="3" spans="1:10" ht="15" x14ac:dyDescent="0.25">
      <c r="A3" s="132"/>
      <c r="B3" s="133"/>
      <c r="C3" s="133"/>
      <c r="D3" s="133"/>
      <c r="E3" s="133"/>
      <c r="F3" s="133"/>
      <c r="G3" s="133"/>
      <c r="H3" s="133"/>
      <c r="I3" s="125"/>
      <c r="J3" s="120"/>
    </row>
    <row r="4" spans="1:10" ht="11.25" customHeight="1" x14ac:dyDescent="0.2">
      <c r="A4" s="108" t="s">
        <v>137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129"/>
      <c r="G4" s="129"/>
      <c r="H4" s="129"/>
      <c r="I4" s="2"/>
      <c r="J4" s="3"/>
    </row>
    <row r="5" spans="1:10" x14ac:dyDescent="0.2">
      <c r="A5" s="108"/>
      <c r="B5" s="129"/>
      <c r="C5" s="129"/>
      <c r="D5" s="129"/>
      <c r="E5" s="129"/>
      <c r="F5" s="129"/>
      <c r="G5" s="129"/>
      <c r="H5" s="129"/>
      <c r="I5" s="2"/>
      <c r="J5" s="3"/>
    </row>
    <row r="6" spans="1:10" x14ac:dyDescent="0.2">
      <c r="A6" s="109"/>
      <c r="B6" s="129"/>
      <c r="C6" s="129"/>
      <c r="D6" s="129"/>
      <c r="E6" s="129"/>
      <c r="F6" s="129"/>
      <c r="G6" s="129"/>
      <c r="H6" s="129"/>
      <c r="I6" s="2"/>
      <c r="J6" s="3"/>
    </row>
    <row r="7" spans="1:10" x14ac:dyDescent="0.2">
      <c r="A7" s="109"/>
      <c r="B7" s="129"/>
      <c r="C7" s="129"/>
      <c r="D7" s="129"/>
      <c r="E7" s="129"/>
      <c r="F7" s="129"/>
      <c r="G7" s="129"/>
      <c r="H7" s="129"/>
      <c r="I7" s="2"/>
      <c r="J7" s="3"/>
    </row>
    <row r="8" spans="1:10" x14ac:dyDescent="0.2">
      <c r="A8" s="108" t="s">
        <v>273</v>
      </c>
      <c r="B8" s="2" t="str">
        <f>numerodeconcurso</f>
        <v>2009/0257-0001</v>
      </c>
      <c r="C8" s="2"/>
      <c r="D8" s="2"/>
      <c r="E8" s="43" t="s">
        <v>1</v>
      </c>
      <c r="F8" s="100">
        <f>fechadeconcurso</f>
        <v>40017</v>
      </c>
      <c r="G8" s="2"/>
      <c r="H8" s="43" t="s">
        <v>169</v>
      </c>
      <c r="I8" s="2" t="str">
        <f>plazocalculado&amp;" días naturales"</f>
        <v>153 días naturales</v>
      </c>
      <c r="J8" s="3"/>
    </row>
    <row r="9" spans="1:10" ht="11.25" customHeight="1" x14ac:dyDescent="0.2">
      <c r="A9" s="108" t="s">
        <v>138</v>
      </c>
      <c r="B9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9"/>
      <c r="D9" s="129"/>
      <c r="E9" s="129"/>
      <c r="F9" s="129"/>
      <c r="G9" s="129"/>
      <c r="H9" s="129"/>
      <c r="I9" s="2"/>
      <c r="J9" s="3"/>
    </row>
    <row r="10" spans="1:10" x14ac:dyDescent="0.2">
      <c r="A10" s="109"/>
      <c r="B10" s="129"/>
      <c r="C10" s="129"/>
      <c r="D10" s="129"/>
      <c r="E10" s="129"/>
      <c r="F10" s="129"/>
      <c r="G10" s="129"/>
      <c r="H10" s="129"/>
      <c r="I10" s="2"/>
      <c r="J10" s="115" t="s">
        <v>274</v>
      </c>
    </row>
    <row r="11" spans="1:10" x14ac:dyDescent="0.2">
      <c r="A11" s="109"/>
      <c r="B11" s="129"/>
      <c r="C11" s="129"/>
      <c r="D11" s="129"/>
      <c r="E11" s="129"/>
      <c r="F11" s="129"/>
      <c r="G11" s="129"/>
      <c r="H11" s="129"/>
      <c r="I11" s="2"/>
      <c r="J11" s="114" t="s">
        <v>276</v>
      </c>
    </row>
    <row r="12" spans="1:10" x14ac:dyDescent="0.2">
      <c r="A12" s="109"/>
      <c r="B12" s="129"/>
      <c r="C12" s="129"/>
      <c r="D12" s="129"/>
      <c r="E12" s="129"/>
      <c r="F12" s="129"/>
      <c r="G12" s="129"/>
      <c r="H12" s="129"/>
      <c r="I12" s="2"/>
      <c r="J12" s="3"/>
    </row>
    <row r="13" spans="1:10" x14ac:dyDescent="0.2">
      <c r="A13" s="108" t="s">
        <v>141</v>
      </c>
      <c r="B13" s="2" t="str">
        <f>direcciondelaobra</f>
        <v>Tramo de Barranca del Muerto a Tlahuac.</v>
      </c>
      <c r="C13" s="2"/>
      <c r="D13" s="2"/>
      <c r="E13" s="43" t="s">
        <v>139</v>
      </c>
      <c r="F13" s="100">
        <f>fechainicio</f>
        <v>40026</v>
      </c>
      <c r="G13" s="43" t="s">
        <v>140</v>
      </c>
      <c r="H13" s="100">
        <f>fechaterminacion</f>
        <v>40178</v>
      </c>
      <c r="I13" s="2"/>
      <c r="J13" s="3"/>
    </row>
    <row r="14" spans="1:10" ht="12" thickBot="1" x14ac:dyDescent="0.25">
      <c r="A14" s="110" t="s">
        <v>142</v>
      </c>
      <c r="B14" s="4" t="str">
        <f>ciudaddelaobra&amp;", "&amp;estadodelaobra</f>
        <v>México, Distrito Federal</v>
      </c>
      <c r="C14" s="4"/>
      <c r="D14" s="4"/>
      <c r="E14" s="4"/>
      <c r="F14" s="4"/>
      <c r="G14" s="4"/>
      <c r="H14" s="4"/>
      <c r="I14" s="4"/>
      <c r="J14" s="5"/>
    </row>
    <row r="15" spans="1:10" ht="12" thickTop="1" x14ac:dyDescent="0.2"/>
    <row r="16" spans="1:10" ht="12" x14ac:dyDescent="0.2">
      <c r="B16" s="107" t="s">
        <v>10</v>
      </c>
    </row>
    <row r="17" spans="1:11" ht="12" thickBot="1" x14ac:dyDescent="0.25"/>
    <row r="18" spans="1:11" ht="24.75" customHeight="1" thickTop="1" thickBot="1" x14ac:dyDescent="0.25">
      <c r="A18" s="9" t="s">
        <v>2</v>
      </c>
      <c r="B18" s="11" t="s">
        <v>3</v>
      </c>
      <c r="C18" s="11" t="s">
        <v>11</v>
      </c>
      <c r="D18" s="11" t="s">
        <v>12</v>
      </c>
      <c r="E18" s="11" t="s">
        <v>13</v>
      </c>
      <c r="F18" s="11" t="s">
        <v>14</v>
      </c>
      <c r="G18" s="11" t="s">
        <v>15</v>
      </c>
      <c r="H18" s="11" t="s">
        <v>16</v>
      </c>
      <c r="I18" s="11" t="s">
        <v>17</v>
      </c>
      <c r="J18" s="11" t="s">
        <v>18</v>
      </c>
      <c r="K18" s="88" t="s">
        <v>5</v>
      </c>
    </row>
    <row r="19" spans="1:11" ht="12" thickTop="1" x14ac:dyDescent="0.2">
      <c r="A19" s="1" t="s">
        <v>6</v>
      </c>
    </row>
    <row r="20" spans="1:11" x14ac:dyDescent="0.2">
      <c r="A20" s="77" t="s">
        <v>114</v>
      </c>
      <c r="B20" s="103" t="s">
        <v>123</v>
      </c>
      <c r="C20" s="73" t="s">
        <v>7</v>
      </c>
      <c r="D20" s="99" t="s">
        <v>8</v>
      </c>
      <c r="E20" s="74" t="s">
        <v>19</v>
      </c>
      <c r="F20" s="75" t="s">
        <v>20</v>
      </c>
      <c r="G20" s="75">
        <f>IF(C20&lt;&gt;"",8,"")</f>
        <v>8</v>
      </c>
      <c r="H20" s="75">
        <f>IF(C20&lt;&gt;"",1,"")</f>
        <v>1</v>
      </c>
      <c r="I20" s="84" t="e">
        <f>J20/(G20*H20)</f>
        <v>#VALUE!</v>
      </c>
      <c r="J20" s="85" t="s">
        <v>21</v>
      </c>
      <c r="K20" s="128" t="s">
        <v>217</v>
      </c>
    </row>
    <row r="21" spans="1:11" ht="12.75" x14ac:dyDescent="0.2">
      <c r="F21" s="2"/>
      <c r="G21" s="47"/>
      <c r="K21" s="86" t="s">
        <v>218</v>
      </c>
    </row>
    <row r="22" spans="1:11" ht="12.75" x14ac:dyDescent="0.2">
      <c r="F22" s="2"/>
      <c r="G22" s="47"/>
      <c r="K22" s="76" t="s">
        <v>219</v>
      </c>
    </row>
    <row r="23" spans="1:11" ht="12.75" x14ac:dyDescent="0.2">
      <c r="F23" s="2"/>
      <c r="G23" s="47"/>
      <c r="K23" s="81"/>
    </row>
    <row r="24" spans="1:11" ht="12.75" x14ac:dyDescent="0.2">
      <c r="A24" s="1" t="s">
        <v>165</v>
      </c>
      <c r="F24" s="2"/>
      <c r="G24" s="47"/>
    </row>
    <row r="25" spans="1:11" x14ac:dyDescent="0.2">
      <c r="A25" s="48"/>
      <c r="B25" s="49"/>
      <c r="C25" s="49"/>
      <c r="D25" s="49"/>
      <c r="E25" s="49"/>
      <c r="F25" s="49"/>
      <c r="G25" s="49"/>
      <c r="H25" s="49"/>
      <c r="I25" s="49"/>
      <c r="J25" s="64"/>
      <c r="K25" s="65"/>
    </row>
    <row r="26" spans="1:11" x14ac:dyDescent="0.2">
      <c r="A26" s="111" t="str">
        <f>cargo&amp;": "&amp;responsable</f>
        <v>DIRECTOR GENERAL: JORGE L. DÁVALOS MICELI</v>
      </c>
      <c r="B26" s="2"/>
      <c r="D26" s="2"/>
      <c r="E26" s="2"/>
      <c r="F26" s="2"/>
      <c r="G26" s="2"/>
      <c r="H26" s="2"/>
      <c r="I26" s="2"/>
      <c r="J26" s="43" t="s">
        <v>166</v>
      </c>
      <c r="K26" s="66" t="s">
        <v>223</v>
      </c>
    </row>
    <row r="27" spans="1:11" x14ac:dyDescent="0.2">
      <c r="A27" s="51"/>
      <c r="B27" s="52"/>
      <c r="C27" s="52"/>
      <c r="D27" s="52"/>
      <c r="E27" s="52"/>
      <c r="F27" s="52"/>
      <c r="G27" s="52"/>
      <c r="H27" s="52"/>
      <c r="I27" s="52"/>
      <c r="J27" s="67" t="s">
        <v>167</v>
      </c>
      <c r="K27" s="68" t="s">
        <v>224</v>
      </c>
    </row>
    <row r="28" spans="1:11" x14ac:dyDescent="0.2">
      <c r="K28" s="105" t="s">
        <v>9</v>
      </c>
    </row>
  </sheetData>
  <mergeCells count="3">
    <mergeCell ref="B4:H7"/>
    <mergeCell ref="B9:H12"/>
    <mergeCell ref="A2:H3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showGridLines="0" showZeros="0" zoomScaleNormal="100" workbookViewId="0">
      <selection activeCell="J20" sqref="J20"/>
    </sheetView>
  </sheetViews>
  <sheetFormatPr baseColWidth="10" defaultRowHeight="11.25" x14ac:dyDescent="0.2"/>
  <cols>
    <col min="1" max="1" width="11.7109375" style="1" customWidth="1"/>
    <col min="2" max="2" width="20.7109375" style="1" customWidth="1"/>
    <col min="3" max="3" width="6.7109375" style="1" customWidth="1"/>
    <col min="4" max="8" width="8.7109375" style="1" customWidth="1"/>
    <col min="9" max="9" width="10.7109375" style="1" customWidth="1"/>
    <col min="10" max="10" width="12.7109375" style="1" customWidth="1"/>
    <col min="11" max="11" width="9.7109375" style="1" customWidth="1"/>
    <col min="12" max="16384" width="11.42578125" style="1"/>
  </cols>
  <sheetData>
    <row r="1" spans="1:10" ht="12" thickBot="1" x14ac:dyDescent="0.25">
      <c r="A1" s="1" t="s">
        <v>0</v>
      </c>
    </row>
    <row r="2" spans="1:10" ht="15.75" customHeight="1" thickTop="1" x14ac:dyDescent="0.25">
      <c r="A2" s="130" t="str">
        <f>razonsocial</f>
        <v>Neodata, S.A. de C.V.</v>
      </c>
      <c r="B2" s="131"/>
      <c r="C2" s="131"/>
      <c r="D2" s="131"/>
      <c r="E2" s="131"/>
      <c r="F2" s="131"/>
      <c r="G2" s="131"/>
      <c r="H2" s="131"/>
      <c r="I2" s="124"/>
      <c r="J2" s="117"/>
    </row>
    <row r="3" spans="1:10" ht="15" x14ac:dyDescent="0.25">
      <c r="A3" s="132"/>
      <c r="B3" s="133"/>
      <c r="C3" s="133"/>
      <c r="D3" s="133"/>
      <c r="E3" s="133"/>
      <c r="F3" s="133"/>
      <c r="G3" s="133"/>
      <c r="H3" s="133"/>
      <c r="I3" s="125"/>
      <c r="J3" s="120"/>
    </row>
    <row r="4" spans="1:10" ht="11.25" customHeight="1" x14ac:dyDescent="0.2">
      <c r="A4" s="108" t="s">
        <v>137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129"/>
      <c r="G4" s="129"/>
      <c r="H4" s="129"/>
      <c r="I4" s="2"/>
      <c r="J4" s="3"/>
    </row>
    <row r="5" spans="1:10" x14ac:dyDescent="0.2">
      <c r="A5" s="108"/>
      <c r="B5" s="129"/>
      <c r="C5" s="129"/>
      <c r="D5" s="129"/>
      <c r="E5" s="129"/>
      <c r="F5" s="129"/>
      <c r="G5" s="129"/>
      <c r="H5" s="129"/>
      <c r="I5" s="2"/>
      <c r="J5" s="3"/>
    </row>
    <row r="6" spans="1:10" x14ac:dyDescent="0.2">
      <c r="A6" s="109"/>
      <c r="B6" s="129"/>
      <c r="C6" s="129"/>
      <c r="D6" s="129"/>
      <c r="E6" s="129"/>
      <c r="F6" s="129"/>
      <c r="G6" s="129"/>
      <c r="H6" s="129"/>
      <c r="I6" s="2"/>
      <c r="J6" s="3"/>
    </row>
    <row r="7" spans="1:10" x14ac:dyDescent="0.2">
      <c r="A7" s="109"/>
      <c r="B7" s="129"/>
      <c r="C7" s="129"/>
      <c r="D7" s="129"/>
      <c r="E7" s="129"/>
      <c r="F7" s="129"/>
      <c r="G7" s="129"/>
      <c r="H7" s="129"/>
      <c r="I7" s="2"/>
      <c r="J7" s="3"/>
    </row>
    <row r="8" spans="1:10" x14ac:dyDescent="0.2">
      <c r="A8" s="108" t="s">
        <v>273</v>
      </c>
      <c r="B8" s="2" t="str">
        <f>numerodeconcurso</f>
        <v>2009/0257-0001</v>
      </c>
      <c r="C8" s="2"/>
      <c r="D8" s="2"/>
      <c r="E8" s="43" t="s">
        <v>1</v>
      </c>
      <c r="F8" s="100">
        <f>fechadeconcurso</f>
        <v>40017</v>
      </c>
      <c r="G8" s="2"/>
      <c r="H8" s="43" t="s">
        <v>169</v>
      </c>
      <c r="I8" s="2" t="str">
        <f>plazocalculado&amp;" días naturales"</f>
        <v>153 días naturales</v>
      </c>
      <c r="J8" s="3"/>
    </row>
    <row r="9" spans="1:10" ht="11.25" customHeight="1" x14ac:dyDescent="0.2">
      <c r="A9" s="108" t="s">
        <v>138</v>
      </c>
      <c r="B9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9"/>
      <c r="D9" s="129"/>
      <c r="E9" s="129"/>
      <c r="F9" s="129"/>
      <c r="G9" s="129"/>
      <c r="H9" s="129"/>
      <c r="I9" s="2"/>
      <c r="J9" s="3"/>
    </row>
    <row r="10" spans="1:10" x14ac:dyDescent="0.2">
      <c r="A10" s="109"/>
      <c r="B10" s="129"/>
      <c r="C10" s="129"/>
      <c r="D10" s="129"/>
      <c r="E10" s="129"/>
      <c r="F10" s="129"/>
      <c r="G10" s="129"/>
      <c r="H10" s="129"/>
      <c r="I10" s="2"/>
      <c r="J10" s="3"/>
    </row>
    <row r="11" spans="1:10" x14ac:dyDescent="0.2">
      <c r="A11" s="109"/>
      <c r="B11" s="129"/>
      <c r="C11" s="129"/>
      <c r="D11" s="129"/>
      <c r="E11" s="129"/>
      <c r="F11" s="129"/>
      <c r="G11" s="129"/>
      <c r="H11" s="129"/>
      <c r="I11" s="2"/>
      <c r="J11" s="3"/>
    </row>
    <row r="12" spans="1:10" x14ac:dyDescent="0.2">
      <c r="A12" s="109"/>
      <c r="B12" s="129"/>
      <c r="C12" s="129"/>
      <c r="D12" s="129"/>
      <c r="E12" s="129"/>
      <c r="F12" s="129"/>
      <c r="G12" s="129"/>
      <c r="H12" s="129"/>
      <c r="I12" s="2"/>
      <c r="J12" s="3"/>
    </row>
    <row r="13" spans="1:10" x14ac:dyDescent="0.2">
      <c r="A13" s="108" t="s">
        <v>141</v>
      </c>
      <c r="B13" s="2" t="str">
        <f>direcciondelaobra</f>
        <v>Tramo de Barranca del Muerto a Tlahuac.</v>
      </c>
      <c r="C13" s="2"/>
      <c r="D13" s="2"/>
      <c r="E13" s="43" t="s">
        <v>139</v>
      </c>
      <c r="F13" s="100">
        <f>fechainicio</f>
        <v>40026</v>
      </c>
      <c r="G13" s="43" t="s">
        <v>140</v>
      </c>
      <c r="H13" s="100">
        <f>fechaterminacion</f>
        <v>40178</v>
      </c>
      <c r="I13" s="2"/>
      <c r="J13" s="3"/>
    </row>
    <row r="14" spans="1:10" ht="12" thickBot="1" x14ac:dyDescent="0.25">
      <c r="A14" s="110" t="s">
        <v>142</v>
      </c>
      <c r="B14" s="4" t="str">
        <f>ciudaddelaobra&amp;", "&amp;estadodelaobra</f>
        <v>México, Distrito Federal</v>
      </c>
      <c r="C14" s="4"/>
      <c r="D14" s="4"/>
      <c r="E14" s="4"/>
      <c r="F14" s="4"/>
      <c r="G14" s="4"/>
      <c r="H14" s="4"/>
      <c r="I14" s="4"/>
      <c r="J14" s="5"/>
    </row>
    <row r="15" spans="1:10" ht="12" thickTop="1" x14ac:dyDescent="0.2"/>
    <row r="16" spans="1:10" ht="12" x14ac:dyDescent="0.2">
      <c r="B16" s="107" t="s">
        <v>10</v>
      </c>
    </row>
    <row r="17" spans="1:10" ht="12" thickBot="1" x14ac:dyDescent="0.25"/>
    <row r="18" spans="1:10" ht="24.75" customHeight="1" thickTop="1" thickBot="1" x14ac:dyDescent="0.25">
      <c r="A18" s="9" t="s">
        <v>2</v>
      </c>
      <c r="B18" s="11" t="s">
        <v>3</v>
      </c>
      <c r="C18" s="11" t="s">
        <v>11</v>
      </c>
      <c r="D18" s="11" t="s">
        <v>13</v>
      </c>
      <c r="E18" s="11" t="s">
        <v>14</v>
      </c>
      <c r="F18" s="11" t="s">
        <v>15</v>
      </c>
      <c r="G18" s="11" t="s">
        <v>16</v>
      </c>
      <c r="H18" s="11" t="s">
        <v>17</v>
      </c>
      <c r="I18" s="11" t="s">
        <v>18</v>
      </c>
      <c r="J18" s="88" t="s">
        <v>5</v>
      </c>
    </row>
    <row r="19" spans="1:10" ht="12" thickTop="1" x14ac:dyDescent="0.2">
      <c r="A19" s="1" t="s">
        <v>6</v>
      </c>
    </row>
    <row r="20" spans="1:10" x14ac:dyDescent="0.2">
      <c r="A20" s="77" t="s">
        <v>114</v>
      </c>
      <c r="B20" s="106" t="s">
        <v>123</v>
      </c>
      <c r="C20" s="73" t="s">
        <v>7</v>
      </c>
      <c r="D20" s="74" t="s">
        <v>19</v>
      </c>
      <c r="E20" s="75" t="s">
        <v>20</v>
      </c>
      <c r="F20" s="75">
        <f>IF(C20&lt;&gt;"",8,"")</f>
        <v>8</v>
      </c>
      <c r="G20" s="75">
        <f>IF(C20&lt;&gt;"",1,"")</f>
        <v>1</v>
      </c>
      <c r="H20" s="84" t="e">
        <f>I20/(F20*G20)</f>
        <v>#VALUE!</v>
      </c>
      <c r="I20" s="85" t="s">
        <v>21</v>
      </c>
      <c r="J20" s="128" t="s">
        <v>217</v>
      </c>
    </row>
    <row r="21" spans="1:10" ht="12.75" x14ac:dyDescent="0.2">
      <c r="E21" s="2"/>
      <c r="F21" s="47"/>
      <c r="J21" s="86" t="s">
        <v>218</v>
      </c>
    </row>
    <row r="22" spans="1:10" ht="12.75" x14ac:dyDescent="0.2">
      <c r="E22" s="2"/>
      <c r="F22" s="47"/>
      <c r="J22" s="81"/>
    </row>
    <row r="23" spans="1:10" ht="12.75" x14ac:dyDescent="0.2">
      <c r="A23" s="1" t="s">
        <v>165</v>
      </c>
      <c r="F23" s="2"/>
      <c r="G23" s="47"/>
    </row>
    <row r="24" spans="1:10" x14ac:dyDescent="0.2">
      <c r="A24" s="48"/>
      <c r="B24" s="49"/>
      <c r="C24" s="49"/>
      <c r="D24" s="49"/>
      <c r="E24" s="49"/>
      <c r="F24" s="49"/>
      <c r="G24" s="49"/>
      <c r="H24" s="49"/>
      <c r="I24" s="64"/>
      <c r="J24" s="65"/>
    </row>
    <row r="25" spans="1:10" x14ac:dyDescent="0.2">
      <c r="A25" s="111" t="str">
        <f>cargo&amp;": "&amp;responsable</f>
        <v>DIRECTOR GENERAL: JORGE L. DÁVALOS MICELI</v>
      </c>
      <c r="B25" s="2"/>
      <c r="D25" s="2"/>
      <c r="E25" s="2"/>
      <c r="F25" s="2"/>
      <c r="G25" s="2"/>
      <c r="H25" s="2"/>
      <c r="I25" s="43"/>
      <c r="J25" s="66"/>
    </row>
    <row r="26" spans="1:10" x14ac:dyDescent="0.2">
      <c r="A26" s="51"/>
      <c r="B26" s="52"/>
      <c r="C26" s="52"/>
      <c r="D26" s="52"/>
      <c r="E26" s="52"/>
      <c r="F26" s="52"/>
      <c r="G26" s="52"/>
      <c r="H26" s="52"/>
      <c r="I26" s="67"/>
      <c r="J26" s="68"/>
    </row>
    <row r="27" spans="1:10" x14ac:dyDescent="0.2">
      <c r="J27" s="105" t="s">
        <v>9</v>
      </c>
    </row>
  </sheetData>
  <mergeCells count="3">
    <mergeCell ref="A2:H3"/>
    <mergeCell ref="B4:H7"/>
    <mergeCell ref="B9:H12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showZeros="0" zoomScaleNormal="100" workbookViewId="0">
      <selection activeCell="F19" sqref="F19"/>
    </sheetView>
  </sheetViews>
  <sheetFormatPr baseColWidth="10" defaultRowHeight="11.25" x14ac:dyDescent="0.2"/>
  <cols>
    <col min="1" max="1" width="11.7109375" style="1" customWidth="1"/>
    <col min="2" max="3" width="25.7109375" style="1" customWidth="1"/>
    <col min="4" max="5" width="10.7109375" style="1" customWidth="1"/>
    <col min="6" max="6" width="9.7109375" style="1" customWidth="1"/>
    <col min="7" max="7" width="12.85546875" style="1" customWidth="1"/>
    <col min="8" max="16384" width="11.42578125" style="1"/>
  </cols>
  <sheetData>
    <row r="1" spans="1:7" ht="12" thickBot="1" x14ac:dyDescent="0.25">
      <c r="A1" s="1" t="s">
        <v>0</v>
      </c>
    </row>
    <row r="2" spans="1:7" ht="15" customHeight="1" thickTop="1" x14ac:dyDescent="0.25">
      <c r="A2" s="130" t="str">
        <f>razonsocial</f>
        <v>Neodata, S.A. de C.V.</v>
      </c>
      <c r="B2" s="131"/>
      <c r="C2" s="131"/>
      <c r="D2" s="131"/>
      <c r="E2" s="131"/>
      <c r="F2" s="124"/>
      <c r="G2" s="117"/>
    </row>
    <row r="3" spans="1:7" ht="15" x14ac:dyDescent="0.25">
      <c r="A3" s="132"/>
      <c r="B3" s="133"/>
      <c r="C3" s="133"/>
      <c r="D3" s="133"/>
      <c r="E3" s="133"/>
      <c r="F3" s="125"/>
      <c r="G3" s="120"/>
    </row>
    <row r="4" spans="1:7" ht="11.25" customHeight="1" x14ac:dyDescent="0.2">
      <c r="A4" s="108" t="s">
        <v>137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2"/>
      <c r="G4" s="3"/>
    </row>
    <row r="5" spans="1:7" x14ac:dyDescent="0.2">
      <c r="A5" s="108"/>
      <c r="B5" s="129"/>
      <c r="C5" s="129"/>
      <c r="D5" s="129"/>
      <c r="E5" s="129"/>
      <c r="F5" s="2"/>
      <c r="G5" s="3"/>
    </row>
    <row r="6" spans="1:7" x14ac:dyDescent="0.2">
      <c r="A6" s="109"/>
      <c r="B6" s="129"/>
      <c r="C6" s="129"/>
      <c r="D6" s="129"/>
      <c r="E6" s="129"/>
      <c r="F6" s="2"/>
      <c r="G6" s="3"/>
    </row>
    <row r="7" spans="1:7" x14ac:dyDescent="0.2">
      <c r="A7" s="109"/>
      <c r="B7" s="129"/>
      <c r="C7" s="129"/>
      <c r="D7" s="129"/>
      <c r="E7" s="129"/>
      <c r="F7" s="2"/>
      <c r="G7" s="3"/>
    </row>
    <row r="8" spans="1:7" x14ac:dyDescent="0.2">
      <c r="A8" s="108" t="s">
        <v>273</v>
      </c>
      <c r="B8" s="2" t="str">
        <f>numerodeconcurso</f>
        <v>2009/0257-0001</v>
      </c>
      <c r="C8" s="43" t="s">
        <v>1</v>
      </c>
      <c r="D8" s="100">
        <f>fechadeconcurso</f>
        <v>40017</v>
      </c>
      <c r="E8" s="63" t="s">
        <v>170</v>
      </c>
      <c r="F8" s="2" t="str">
        <f>plazocalculado&amp;" días naturales"</f>
        <v>153 días naturales</v>
      </c>
      <c r="G8" s="3"/>
    </row>
    <row r="9" spans="1:7" x14ac:dyDescent="0.2">
      <c r="A9" s="108" t="s">
        <v>138</v>
      </c>
      <c r="B9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9"/>
      <c r="D9" s="129"/>
      <c r="E9" s="129"/>
      <c r="F9" s="7"/>
      <c r="G9" s="3"/>
    </row>
    <row r="10" spans="1:7" x14ac:dyDescent="0.2">
      <c r="A10" s="109"/>
      <c r="B10" s="129"/>
      <c r="C10" s="129"/>
      <c r="D10" s="129"/>
      <c r="E10" s="129"/>
      <c r="F10" s="6"/>
      <c r="G10" s="115" t="s">
        <v>274</v>
      </c>
    </row>
    <row r="11" spans="1:7" x14ac:dyDescent="0.2">
      <c r="A11" s="109"/>
      <c r="B11" s="129"/>
      <c r="C11" s="129"/>
      <c r="D11" s="129"/>
      <c r="E11" s="129"/>
      <c r="F11" s="2"/>
      <c r="G11" s="114" t="s">
        <v>275</v>
      </c>
    </row>
    <row r="12" spans="1:7" x14ac:dyDescent="0.2">
      <c r="A12" s="109"/>
      <c r="B12" s="129"/>
      <c r="C12" s="129"/>
      <c r="D12" s="129"/>
      <c r="E12" s="129"/>
      <c r="F12" s="2"/>
      <c r="G12" s="3"/>
    </row>
    <row r="13" spans="1:7" x14ac:dyDescent="0.2">
      <c r="A13" s="108" t="s">
        <v>141</v>
      </c>
      <c r="B13" s="2" t="str">
        <f>direcciondelaobra</f>
        <v>Tramo de Barranca del Muerto a Tlahuac.</v>
      </c>
      <c r="C13" s="44" t="s">
        <v>139</v>
      </c>
      <c r="D13" s="100">
        <f>fechainicio</f>
        <v>40026</v>
      </c>
      <c r="E13" s="44" t="s">
        <v>140</v>
      </c>
      <c r="F13" s="100">
        <f>fechaterminacion</f>
        <v>40178</v>
      </c>
      <c r="G13" s="3"/>
    </row>
    <row r="14" spans="1:7" ht="12" thickBot="1" x14ac:dyDescent="0.25">
      <c r="A14" s="110" t="s">
        <v>142</v>
      </c>
      <c r="B14" s="4" t="str">
        <f>ciudaddelaobra&amp;"; "&amp;estadodelaobra</f>
        <v>México; Distrito Federal</v>
      </c>
      <c r="C14" s="4"/>
      <c r="D14" s="4"/>
      <c r="E14" s="4"/>
      <c r="F14" s="4"/>
      <c r="G14" s="5"/>
    </row>
    <row r="15" spans="1:7" ht="12" thickTop="1" x14ac:dyDescent="0.2"/>
    <row r="16" spans="1:7" ht="12.75" thickBot="1" x14ac:dyDescent="0.25">
      <c r="B16" s="107" t="s">
        <v>143</v>
      </c>
    </row>
    <row r="17" spans="1:7" ht="12.75" thickTop="1" thickBot="1" x14ac:dyDescent="0.25">
      <c r="A17" s="9" t="s">
        <v>2</v>
      </c>
      <c r="B17" s="10" t="s">
        <v>3</v>
      </c>
      <c r="C17" s="10" t="s">
        <v>134</v>
      </c>
      <c r="D17" s="10" t="s">
        <v>4</v>
      </c>
      <c r="E17" s="10" t="s">
        <v>135</v>
      </c>
      <c r="F17" s="88" t="s">
        <v>5</v>
      </c>
    </row>
    <row r="18" spans="1:7" ht="12" thickTop="1" x14ac:dyDescent="0.2">
      <c r="A18" s="1" t="s">
        <v>6</v>
      </c>
    </row>
    <row r="19" spans="1:7" x14ac:dyDescent="0.2">
      <c r="A19" s="77" t="s">
        <v>114</v>
      </c>
      <c r="B19" s="103" t="s">
        <v>123</v>
      </c>
      <c r="C19" s="103" t="s">
        <v>136</v>
      </c>
      <c r="D19" s="75" t="s">
        <v>7</v>
      </c>
      <c r="E19" s="99" t="s">
        <v>8</v>
      </c>
      <c r="F19" s="128" t="s">
        <v>217</v>
      </c>
    </row>
    <row r="20" spans="1:7" x14ac:dyDescent="0.2">
      <c r="A20" s="70"/>
      <c r="B20" s="2"/>
      <c r="C20" s="2"/>
      <c r="D20" s="7"/>
      <c r="E20" s="71"/>
      <c r="F20" s="86" t="s">
        <v>218</v>
      </c>
    </row>
    <row r="21" spans="1:7" x14ac:dyDescent="0.2">
      <c r="A21" s="70"/>
      <c r="B21" s="2"/>
      <c r="C21" s="2"/>
      <c r="D21" s="7"/>
      <c r="E21" s="71"/>
      <c r="F21" s="76" t="s">
        <v>219</v>
      </c>
    </row>
    <row r="22" spans="1:7" x14ac:dyDescent="0.2">
      <c r="A22" s="70"/>
      <c r="B22" s="2"/>
      <c r="C22" s="2"/>
      <c r="D22" s="7"/>
      <c r="E22" s="71"/>
      <c r="F22" s="81"/>
    </row>
    <row r="23" spans="1:7" ht="12.75" x14ac:dyDescent="0.2">
      <c r="A23" s="1" t="s">
        <v>165</v>
      </c>
      <c r="F23" s="2"/>
      <c r="G23" s="47"/>
    </row>
    <row r="24" spans="1:7" x14ac:dyDescent="0.2">
      <c r="A24" s="48"/>
      <c r="B24" s="49"/>
      <c r="C24" s="49"/>
      <c r="D24" s="49"/>
      <c r="E24" s="64"/>
      <c r="F24" s="65"/>
    </row>
    <row r="25" spans="1:7" x14ac:dyDescent="0.2">
      <c r="A25" s="111" t="str">
        <f>cargo&amp;": "&amp;responsable</f>
        <v>DIRECTOR GENERAL: JORGE L. DÁVALOS MICELI</v>
      </c>
      <c r="B25" s="2"/>
      <c r="D25" s="2"/>
      <c r="E25" s="43" t="s">
        <v>166</v>
      </c>
      <c r="F25" s="66" t="s">
        <v>223</v>
      </c>
    </row>
    <row r="26" spans="1:7" x14ac:dyDescent="0.2">
      <c r="A26" s="51"/>
      <c r="B26" s="52"/>
      <c r="C26" s="52"/>
      <c r="D26" s="52"/>
      <c r="E26" s="67" t="s">
        <v>167</v>
      </c>
      <c r="F26" s="68" t="s">
        <v>224</v>
      </c>
    </row>
    <row r="27" spans="1:7" x14ac:dyDescent="0.2">
      <c r="G27" s="1" t="s">
        <v>9</v>
      </c>
    </row>
  </sheetData>
  <mergeCells count="3">
    <mergeCell ref="B9:E12"/>
    <mergeCell ref="A2:E3"/>
    <mergeCell ref="B4:E7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showGridLines="0" showZeros="0" zoomScaleNormal="100" workbookViewId="0">
      <selection activeCell="E19" sqref="E19"/>
    </sheetView>
  </sheetViews>
  <sheetFormatPr baseColWidth="10" defaultRowHeight="11.25" x14ac:dyDescent="0.2"/>
  <cols>
    <col min="1" max="1" width="11.7109375" style="1" customWidth="1"/>
    <col min="2" max="3" width="25.7109375" style="1" customWidth="1"/>
    <col min="4" max="5" width="10.7109375" style="1" customWidth="1"/>
    <col min="6" max="6" width="9.7109375" style="1" customWidth="1"/>
    <col min="7" max="7" width="12.7109375" style="1" customWidth="1"/>
    <col min="8" max="16384" width="11.42578125" style="1"/>
  </cols>
  <sheetData>
    <row r="1" spans="1:7" ht="12" thickBot="1" x14ac:dyDescent="0.25">
      <c r="A1" s="1" t="s">
        <v>0</v>
      </c>
    </row>
    <row r="2" spans="1:7" ht="15.75" customHeight="1" thickTop="1" x14ac:dyDescent="0.25">
      <c r="A2" s="130" t="str">
        <f>razonsocial</f>
        <v>Neodata, S.A. de C.V.</v>
      </c>
      <c r="B2" s="131"/>
      <c r="C2" s="131"/>
      <c r="D2" s="131"/>
      <c r="E2" s="131"/>
      <c r="F2" s="124"/>
      <c r="G2" s="117"/>
    </row>
    <row r="3" spans="1:7" ht="15" x14ac:dyDescent="0.25">
      <c r="A3" s="132"/>
      <c r="B3" s="133"/>
      <c r="C3" s="133"/>
      <c r="D3" s="133"/>
      <c r="E3" s="133"/>
      <c r="F3" s="125"/>
      <c r="G3" s="120"/>
    </row>
    <row r="4" spans="1:7" ht="11.25" customHeight="1" x14ac:dyDescent="0.2">
      <c r="A4" s="108" t="s">
        <v>137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2"/>
      <c r="G4" s="3"/>
    </row>
    <row r="5" spans="1:7" x14ac:dyDescent="0.2">
      <c r="A5" s="108"/>
      <c r="B5" s="129"/>
      <c r="C5" s="129"/>
      <c r="D5" s="129"/>
      <c r="E5" s="129"/>
      <c r="F5" s="2"/>
      <c r="G5" s="3"/>
    </row>
    <row r="6" spans="1:7" x14ac:dyDescent="0.2">
      <c r="A6" s="109"/>
      <c r="B6" s="129"/>
      <c r="C6" s="129"/>
      <c r="D6" s="129"/>
      <c r="E6" s="129"/>
      <c r="F6" s="2"/>
      <c r="G6" s="3"/>
    </row>
    <row r="7" spans="1:7" x14ac:dyDescent="0.2">
      <c r="A7" s="109"/>
      <c r="B7" s="129"/>
      <c r="C7" s="129"/>
      <c r="D7" s="129"/>
      <c r="E7" s="129"/>
      <c r="F7" s="2"/>
      <c r="G7" s="3"/>
    </row>
    <row r="8" spans="1:7" x14ac:dyDescent="0.2">
      <c r="A8" s="108" t="s">
        <v>273</v>
      </c>
      <c r="B8" s="2" t="str">
        <f>numerodeconcurso</f>
        <v>2009/0257-0001</v>
      </c>
      <c r="C8" s="43" t="s">
        <v>1</v>
      </c>
      <c r="D8" s="100">
        <f>fechadeconcurso</f>
        <v>40017</v>
      </c>
      <c r="E8" s="63" t="s">
        <v>170</v>
      </c>
      <c r="F8" s="2" t="str">
        <f>plazocalculado&amp;" días naturales"</f>
        <v>153 días naturales</v>
      </c>
      <c r="G8" s="3"/>
    </row>
    <row r="9" spans="1:7" x14ac:dyDescent="0.2">
      <c r="A9" s="108" t="s">
        <v>138</v>
      </c>
      <c r="B9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9"/>
      <c r="D9" s="129"/>
      <c r="E9" s="129"/>
      <c r="F9" s="7"/>
      <c r="G9" s="3"/>
    </row>
    <row r="10" spans="1:7" x14ac:dyDescent="0.2">
      <c r="A10" s="109"/>
      <c r="B10" s="129"/>
      <c r="C10" s="129"/>
      <c r="D10" s="129"/>
      <c r="E10" s="129"/>
      <c r="F10" s="6"/>
      <c r="G10" s="3"/>
    </row>
    <row r="11" spans="1:7" x14ac:dyDescent="0.2">
      <c r="A11" s="109"/>
      <c r="B11" s="129"/>
      <c r="C11" s="129"/>
      <c r="D11" s="129"/>
      <c r="E11" s="129"/>
      <c r="F11" s="2"/>
      <c r="G11" s="3"/>
    </row>
    <row r="12" spans="1:7" x14ac:dyDescent="0.2">
      <c r="A12" s="109"/>
      <c r="B12" s="129"/>
      <c r="C12" s="129"/>
      <c r="D12" s="129"/>
      <c r="E12" s="129"/>
      <c r="F12" s="2"/>
      <c r="G12" s="3"/>
    </row>
    <row r="13" spans="1:7" x14ac:dyDescent="0.2">
      <c r="A13" s="108" t="s">
        <v>141</v>
      </c>
      <c r="B13" s="2" t="str">
        <f>direcciondelaobra</f>
        <v>Tramo de Barranca del Muerto a Tlahuac.</v>
      </c>
      <c r="C13" s="44" t="s">
        <v>139</v>
      </c>
      <c r="D13" s="100">
        <f>fechainicio</f>
        <v>40026</v>
      </c>
      <c r="E13" s="44" t="s">
        <v>140</v>
      </c>
      <c r="F13" s="100">
        <f>fechaterminacion</f>
        <v>40178</v>
      </c>
      <c r="G13" s="3"/>
    </row>
    <row r="14" spans="1:7" ht="12" thickBot="1" x14ac:dyDescent="0.25">
      <c r="A14" s="110" t="s">
        <v>142</v>
      </c>
      <c r="B14" s="4" t="str">
        <f>ciudaddelaobra&amp;"; "&amp;estadodelaobra</f>
        <v>México; Distrito Federal</v>
      </c>
      <c r="C14" s="4"/>
      <c r="D14" s="4"/>
      <c r="E14" s="4"/>
      <c r="F14" s="4"/>
      <c r="G14" s="5"/>
    </row>
    <row r="15" spans="1:7" ht="12" thickTop="1" x14ac:dyDescent="0.2"/>
    <row r="16" spans="1:7" ht="12.75" thickBot="1" x14ac:dyDescent="0.25">
      <c r="B16" s="107" t="s">
        <v>143</v>
      </c>
    </row>
    <row r="17" spans="1:7" ht="12.75" thickTop="1" thickBot="1" x14ac:dyDescent="0.25">
      <c r="A17" s="9" t="s">
        <v>2</v>
      </c>
      <c r="B17" s="10" t="s">
        <v>3</v>
      </c>
      <c r="C17" s="10" t="s">
        <v>134</v>
      </c>
      <c r="D17" s="10" t="s">
        <v>4</v>
      </c>
      <c r="E17" s="88" t="s">
        <v>5</v>
      </c>
    </row>
    <row r="18" spans="1:7" ht="12" thickTop="1" x14ac:dyDescent="0.2">
      <c r="A18" s="1" t="s">
        <v>6</v>
      </c>
    </row>
    <row r="19" spans="1:7" x14ac:dyDescent="0.2">
      <c r="A19" s="77" t="s">
        <v>114</v>
      </c>
      <c r="B19" s="106" t="s">
        <v>123</v>
      </c>
      <c r="C19" s="106" t="s">
        <v>136</v>
      </c>
      <c r="D19" s="75" t="s">
        <v>7</v>
      </c>
      <c r="E19" s="128" t="s">
        <v>217</v>
      </c>
    </row>
    <row r="20" spans="1:7" x14ac:dyDescent="0.2">
      <c r="A20" s="70"/>
      <c r="B20" s="2"/>
      <c r="C20" s="2"/>
      <c r="D20" s="7"/>
      <c r="E20" s="86" t="s">
        <v>218</v>
      </c>
    </row>
    <row r="21" spans="1:7" x14ac:dyDescent="0.2">
      <c r="A21" s="70"/>
      <c r="B21" s="2"/>
      <c r="C21" s="2"/>
      <c r="D21" s="7"/>
      <c r="E21" s="81"/>
    </row>
    <row r="22" spans="1:7" ht="12.75" x14ac:dyDescent="0.2">
      <c r="A22" s="1" t="s">
        <v>165</v>
      </c>
      <c r="F22" s="2"/>
      <c r="G22" s="47"/>
    </row>
    <row r="23" spans="1:7" x14ac:dyDescent="0.2">
      <c r="A23" s="48"/>
      <c r="B23" s="49"/>
      <c r="C23" s="49"/>
      <c r="D23" s="49"/>
      <c r="E23" s="64"/>
      <c r="F23" s="65"/>
    </row>
    <row r="24" spans="1:7" x14ac:dyDescent="0.2">
      <c r="A24" s="111" t="str">
        <f>cargo&amp;": "&amp;responsable</f>
        <v>DIRECTOR GENERAL: JORGE L. DÁVALOS MICELI</v>
      </c>
      <c r="B24" s="2"/>
      <c r="D24" s="2"/>
      <c r="E24" s="43"/>
      <c r="F24" s="66"/>
    </row>
    <row r="25" spans="1:7" x14ac:dyDescent="0.2">
      <c r="A25" s="51"/>
      <c r="B25" s="52"/>
      <c r="C25" s="52"/>
      <c r="D25" s="52"/>
      <c r="E25" s="67"/>
      <c r="F25" s="68"/>
    </row>
    <row r="26" spans="1:7" x14ac:dyDescent="0.2">
      <c r="G26" s="1" t="s">
        <v>9</v>
      </c>
    </row>
  </sheetData>
  <mergeCells count="3">
    <mergeCell ref="B9:E12"/>
    <mergeCell ref="A2:E3"/>
    <mergeCell ref="B4:E7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showGridLines="0" showZeros="0" zoomScaleNormal="100" workbookViewId="0">
      <selection activeCell="E21" sqref="E21"/>
    </sheetView>
  </sheetViews>
  <sheetFormatPr baseColWidth="10" defaultRowHeight="11.25" x14ac:dyDescent="0.2"/>
  <cols>
    <col min="1" max="1" width="11.7109375" style="1" customWidth="1"/>
    <col min="2" max="2" width="35.7109375" style="1" customWidth="1"/>
    <col min="3" max="3" width="7.7109375" style="1" customWidth="1"/>
    <col min="4" max="4" width="12.7109375" style="1" customWidth="1"/>
    <col min="5" max="5" width="13.5703125" style="1" customWidth="1"/>
    <col min="6" max="16384" width="11.42578125" style="1"/>
  </cols>
  <sheetData>
    <row r="1" spans="1:8" ht="12" thickBot="1" x14ac:dyDescent="0.25">
      <c r="A1" s="1" t="s">
        <v>0</v>
      </c>
    </row>
    <row r="2" spans="1:8" ht="15.75" thickTop="1" x14ac:dyDescent="0.25">
      <c r="A2" s="130" t="str">
        <f>razonsocial</f>
        <v>Neodata, S.A. de C.V.</v>
      </c>
      <c r="B2" s="131"/>
      <c r="C2" s="131"/>
      <c r="D2" s="131"/>
      <c r="E2" s="131"/>
      <c r="F2" s="131"/>
      <c r="G2" s="116"/>
      <c r="H2" s="117"/>
    </row>
    <row r="3" spans="1:8" ht="15" x14ac:dyDescent="0.25">
      <c r="A3" s="132"/>
      <c r="B3" s="133"/>
      <c r="C3" s="133"/>
      <c r="D3" s="133"/>
      <c r="E3" s="133"/>
      <c r="F3" s="133"/>
      <c r="G3" s="121"/>
      <c r="H3" s="120"/>
    </row>
    <row r="4" spans="1:8" ht="11.25" customHeight="1" x14ac:dyDescent="0.2">
      <c r="A4" s="108" t="s">
        <v>137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129"/>
      <c r="G4" s="2"/>
      <c r="H4" s="3"/>
    </row>
    <row r="5" spans="1:8" x14ac:dyDescent="0.2">
      <c r="A5" s="108"/>
      <c r="B5" s="129"/>
      <c r="C5" s="129"/>
      <c r="D5" s="129"/>
      <c r="E5" s="129"/>
      <c r="F5" s="129"/>
      <c r="G5" s="2"/>
      <c r="H5" s="3"/>
    </row>
    <row r="6" spans="1:8" x14ac:dyDescent="0.2">
      <c r="A6" s="109"/>
      <c r="B6" s="129"/>
      <c r="C6" s="129"/>
      <c r="D6" s="129"/>
      <c r="E6" s="129"/>
      <c r="F6" s="129"/>
      <c r="G6" s="2"/>
      <c r="H6" s="3"/>
    </row>
    <row r="7" spans="1:8" x14ac:dyDescent="0.2">
      <c r="A7" s="109"/>
      <c r="B7" s="129"/>
      <c r="C7" s="129"/>
      <c r="D7" s="129"/>
      <c r="E7" s="129"/>
      <c r="F7" s="129"/>
      <c r="G7" s="2"/>
      <c r="H7" s="3"/>
    </row>
    <row r="8" spans="1:8" x14ac:dyDescent="0.2">
      <c r="A8" s="108" t="s">
        <v>273</v>
      </c>
      <c r="B8" s="2" t="str">
        <f>numerodeconcurso</f>
        <v>2009/0257-0001</v>
      </c>
      <c r="C8" s="2"/>
      <c r="D8" s="43" t="s">
        <v>1</v>
      </c>
      <c r="E8" s="100">
        <f>fechadeconcurso</f>
        <v>40017</v>
      </c>
      <c r="F8" s="63" t="s">
        <v>170</v>
      </c>
      <c r="G8" s="2" t="str">
        <f>plazocalculado&amp;" días naturales"</f>
        <v>153 días naturales</v>
      </c>
      <c r="H8" s="3"/>
    </row>
    <row r="9" spans="1:8" ht="11.25" customHeight="1" x14ac:dyDescent="0.2">
      <c r="A9" s="108" t="s">
        <v>138</v>
      </c>
      <c r="B9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9"/>
      <c r="D9" s="129"/>
      <c r="E9" s="129"/>
      <c r="F9" s="129"/>
      <c r="G9" s="2"/>
      <c r="H9" s="3"/>
    </row>
    <row r="10" spans="1:8" ht="11.25" customHeight="1" x14ac:dyDescent="0.2">
      <c r="A10" s="109"/>
      <c r="B10" s="129"/>
      <c r="C10" s="129"/>
      <c r="D10" s="129"/>
      <c r="E10" s="129"/>
      <c r="F10" s="129"/>
      <c r="G10" s="2"/>
      <c r="H10" s="115" t="s">
        <v>274</v>
      </c>
    </row>
    <row r="11" spans="1:8" x14ac:dyDescent="0.2">
      <c r="A11" s="109"/>
      <c r="B11" s="129"/>
      <c r="C11" s="129"/>
      <c r="D11" s="129"/>
      <c r="E11" s="129"/>
      <c r="F11" s="129"/>
      <c r="G11" s="2"/>
      <c r="H11" s="114" t="s">
        <v>277</v>
      </c>
    </row>
    <row r="12" spans="1:8" x14ac:dyDescent="0.2">
      <c r="A12" s="109"/>
      <c r="B12" s="129"/>
      <c r="C12" s="129"/>
      <c r="D12" s="129"/>
      <c r="E12" s="129"/>
      <c r="F12" s="129"/>
      <c r="G12" s="2"/>
      <c r="H12" s="3"/>
    </row>
    <row r="13" spans="1:8" x14ac:dyDescent="0.2">
      <c r="A13" s="109"/>
      <c r="B13" s="129"/>
      <c r="C13" s="129"/>
      <c r="D13" s="129"/>
      <c r="E13" s="129"/>
      <c r="F13" s="129"/>
      <c r="G13" s="2"/>
      <c r="H13" s="3"/>
    </row>
    <row r="14" spans="1:8" x14ac:dyDescent="0.2">
      <c r="A14" s="108" t="s">
        <v>141</v>
      </c>
      <c r="B14" s="2" t="str">
        <f>direcciondelaobra</f>
        <v>Tramo de Barranca del Muerto a Tlahuac.</v>
      </c>
      <c r="C14" s="2"/>
      <c r="D14" s="43" t="s">
        <v>139</v>
      </c>
      <c r="E14" s="100">
        <f>fechainicio</f>
        <v>40026</v>
      </c>
      <c r="F14" s="43" t="s">
        <v>140</v>
      </c>
      <c r="G14" s="100">
        <f>fechaterminacion</f>
        <v>40178</v>
      </c>
      <c r="H14" s="3"/>
    </row>
    <row r="15" spans="1:8" ht="12" thickBot="1" x14ac:dyDescent="0.25">
      <c r="A15" s="110" t="s">
        <v>142</v>
      </c>
      <c r="B15" s="4" t="str">
        <f>ciudaddelaobra&amp;", "&amp;estadodelaobra</f>
        <v>México, Distrito Federal</v>
      </c>
      <c r="C15" s="4"/>
      <c r="D15" s="4"/>
      <c r="E15" s="4"/>
      <c r="F15" s="4"/>
      <c r="G15" s="4"/>
      <c r="H15" s="5"/>
    </row>
    <row r="16" spans="1:8" ht="12" thickTop="1" x14ac:dyDescent="0.2"/>
    <row r="17" spans="1:8" ht="12" x14ac:dyDescent="0.2">
      <c r="A17" s="107" t="s">
        <v>22</v>
      </c>
    </row>
    <row r="18" spans="1:8" ht="12" thickBot="1" x14ac:dyDescent="0.25"/>
    <row r="19" spans="1:8" ht="13.5" customHeight="1" thickTop="1" thickBot="1" x14ac:dyDescent="0.25">
      <c r="A19" s="12" t="s">
        <v>2</v>
      </c>
      <c r="B19" s="11" t="s">
        <v>3</v>
      </c>
      <c r="C19" s="11" t="s">
        <v>4</v>
      </c>
      <c r="D19" s="10" t="s">
        <v>164</v>
      </c>
      <c r="E19" s="88" t="s">
        <v>5</v>
      </c>
    </row>
    <row r="20" spans="1:8" ht="12" thickTop="1" x14ac:dyDescent="0.2">
      <c r="A20" s="1" t="s">
        <v>6</v>
      </c>
    </row>
    <row r="21" spans="1:8" x14ac:dyDescent="0.2">
      <c r="A21" s="77" t="s">
        <v>114</v>
      </c>
      <c r="B21" s="103" t="s">
        <v>123</v>
      </c>
      <c r="C21" s="75" t="s">
        <v>7</v>
      </c>
      <c r="D21" s="99" t="s">
        <v>8</v>
      </c>
      <c r="E21" s="128" t="s">
        <v>217</v>
      </c>
    </row>
    <row r="22" spans="1:8" x14ac:dyDescent="0.2">
      <c r="A22" s="70"/>
      <c r="B22" s="2"/>
      <c r="C22" s="7"/>
      <c r="D22" s="71"/>
      <c r="E22" s="86" t="s">
        <v>218</v>
      </c>
    </row>
    <row r="23" spans="1:8" x14ac:dyDescent="0.2">
      <c r="A23" s="70"/>
      <c r="B23" s="2"/>
      <c r="C23" s="7"/>
      <c r="D23" s="71"/>
      <c r="E23" s="76" t="s">
        <v>219</v>
      </c>
    </row>
    <row r="24" spans="1:8" x14ac:dyDescent="0.2">
      <c r="A24" s="70"/>
      <c r="B24" s="2"/>
      <c r="C24" s="7"/>
      <c r="D24" s="71"/>
      <c r="E24" s="81"/>
    </row>
    <row r="25" spans="1:8" ht="12.75" x14ac:dyDescent="0.2">
      <c r="A25" s="1" t="s">
        <v>165</v>
      </c>
      <c r="F25" s="2"/>
      <c r="G25" s="47"/>
    </row>
    <row r="26" spans="1:8" x14ac:dyDescent="0.2">
      <c r="A26" s="48"/>
      <c r="B26" s="49"/>
      <c r="C26" s="49"/>
      <c r="D26" s="64"/>
      <c r="E26" s="65"/>
    </row>
    <row r="27" spans="1:8" x14ac:dyDescent="0.2">
      <c r="A27" s="111" t="str">
        <f>cargo&amp;": "&amp;responsable</f>
        <v>DIRECTOR GENERAL: JORGE L. DÁVALOS MICELI</v>
      </c>
      <c r="B27" s="2"/>
      <c r="D27" s="43" t="s">
        <v>166</v>
      </c>
      <c r="E27" s="66" t="s">
        <v>223</v>
      </c>
    </row>
    <row r="28" spans="1:8" x14ac:dyDescent="0.2">
      <c r="A28" s="51"/>
      <c r="B28" s="52"/>
      <c r="C28" s="52"/>
      <c r="D28" s="67" t="s">
        <v>167</v>
      </c>
      <c r="E28" s="68" t="s">
        <v>224</v>
      </c>
    </row>
    <row r="29" spans="1:8" x14ac:dyDescent="0.2">
      <c r="H29" s="1" t="s">
        <v>9</v>
      </c>
    </row>
  </sheetData>
  <mergeCells count="3">
    <mergeCell ref="A2:F3"/>
    <mergeCell ref="B9:F13"/>
    <mergeCell ref="B4:F7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showGridLines="0" showZeros="0" zoomScaleNormal="100" workbookViewId="0">
      <selection activeCell="D21" sqref="D21"/>
    </sheetView>
  </sheetViews>
  <sheetFormatPr baseColWidth="10" defaultRowHeight="11.25" x14ac:dyDescent="0.2"/>
  <cols>
    <col min="1" max="1" width="11.7109375" style="1" customWidth="1"/>
    <col min="2" max="2" width="35.7109375" style="1" customWidth="1"/>
    <col min="3" max="3" width="7.7109375" style="1" customWidth="1"/>
    <col min="4" max="4" width="12.7109375" style="1" customWidth="1"/>
    <col min="5" max="5" width="13.5703125" style="1" customWidth="1"/>
    <col min="6" max="16384" width="11.42578125" style="1"/>
  </cols>
  <sheetData>
    <row r="1" spans="1:8" ht="12" thickBot="1" x14ac:dyDescent="0.25">
      <c r="A1" s="1" t="s">
        <v>0</v>
      </c>
    </row>
    <row r="2" spans="1:8" ht="16.5" thickTop="1" x14ac:dyDescent="0.25">
      <c r="A2" s="134" t="str">
        <f>razonsocial</f>
        <v>Neodata, S.A. de C.V.</v>
      </c>
      <c r="B2" s="135"/>
      <c r="C2" s="135"/>
      <c r="D2" s="135"/>
      <c r="E2" s="135"/>
      <c r="F2" s="135"/>
      <c r="G2" s="118"/>
      <c r="H2" s="119"/>
    </row>
    <row r="3" spans="1:8" ht="15.75" x14ac:dyDescent="0.25">
      <c r="A3" s="136"/>
      <c r="B3" s="137"/>
      <c r="C3" s="137"/>
      <c r="D3" s="137"/>
      <c r="E3" s="137"/>
      <c r="F3" s="137"/>
      <c r="G3" s="122"/>
      <c r="H3" s="123"/>
    </row>
    <row r="4" spans="1:8" ht="11.25" customHeight="1" x14ac:dyDescent="0.2">
      <c r="A4" s="108" t="s">
        <v>137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129"/>
      <c r="G4" s="2"/>
      <c r="H4" s="3"/>
    </row>
    <row r="5" spans="1:8" x14ac:dyDescent="0.2">
      <c r="A5" s="108"/>
      <c r="B5" s="129"/>
      <c r="C5" s="129"/>
      <c r="D5" s="129"/>
      <c r="E5" s="129"/>
      <c r="F5" s="129"/>
      <c r="G5" s="2"/>
      <c r="H5" s="3"/>
    </row>
    <row r="6" spans="1:8" x14ac:dyDescent="0.2">
      <c r="A6" s="109"/>
      <c r="B6" s="129"/>
      <c r="C6" s="129"/>
      <c r="D6" s="129"/>
      <c r="E6" s="129"/>
      <c r="F6" s="129"/>
      <c r="G6" s="2"/>
      <c r="H6" s="3"/>
    </row>
    <row r="7" spans="1:8" x14ac:dyDescent="0.2">
      <c r="A7" s="109"/>
      <c r="B7" s="129"/>
      <c r="C7" s="129"/>
      <c r="D7" s="129"/>
      <c r="E7" s="129"/>
      <c r="F7" s="129"/>
      <c r="G7" s="2"/>
      <c r="H7" s="3"/>
    </row>
    <row r="8" spans="1:8" x14ac:dyDescent="0.2">
      <c r="A8" s="108" t="s">
        <v>273</v>
      </c>
      <c r="B8" s="2" t="str">
        <f>numerodeconcurso</f>
        <v>2009/0257-0001</v>
      </c>
      <c r="C8" s="2"/>
      <c r="D8" s="43" t="s">
        <v>1</v>
      </c>
      <c r="E8" s="100">
        <f>fechadeconcurso</f>
        <v>40017</v>
      </c>
      <c r="F8" s="63" t="s">
        <v>170</v>
      </c>
      <c r="G8" s="2" t="str">
        <f>plazocalculado&amp;" días naturales"</f>
        <v>153 días naturales</v>
      </c>
      <c r="H8" s="3"/>
    </row>
    <row r="9" spans="1:8" ht="11.25" customHeight="1" x14ac:dyDescent="0.2">
      <c r="A9" s="108" t="s">
        <v>138</v>
      </c>
      <c r="B9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9"/>
      <c r="D9" s="129"/>
      <c r="E9" s="129"/>
      <c r="F9" s="129"/>
      <c r="G9" s="2"/>
      <c r="H9" s="3"/>
    </row>
    <row r="10" spans="1:8" ht="11.25" customHeight="1" x14ac:dyDescent="0.2">
      <c r="A10" s="109"/>
      <c r="B10" s="129"/>
      <c r="C10" s="129"/>
      <c r="D10" s="129"/>
      <c r="E10" s="129"/>
      <c r="F10" s="129"/>
      <c r="G10" s="2"/>
      <c r="H10" s="3"/>
    </row>
    <row r="11" spans="1:8" x14ac:dyDescent="0.2">
      <c r="A11" s="109"/>
      <c r="B11" s="129"/>
      <c r="C11" s="129"/>
      <c r="D11" s="129"/>
      <c r="E11" s="129"/>
      <c r="F11" s="129"/>
      <c r="G11" s="2"/>
      <c r="H11" s="3"/>
    </row>
    <row r="12" spans="1:8" x14ac:dyDescent="0.2">
      <c r="A12" s="109"/>
      <c r="B12" s="129"/>
      <c r="C12" s="129"/>
      <c r="D12" s="129"/>
      <c r="E12" s="129"/>
      <c r="F12" s="129"/>
      <c r="G12" s="2"/>
      <c r="H12" s="3"/>
    </row>
    <row r="13" spans="1:8" x14ac:dyDescent="0.2">
      <c r="A13" s="109"/>
      <c r="B13" s="129"/>
      <c r="C13" s="129"/>
      <c r="D13" s="129"/>
      <c r="E13" s="129"/>
      <c r="F13" s="129"/>
      <c r="G13" s="2"/>
      <c r="H13" s="3"/>
    </row>
    <row r="14" spans="1:8" x14ac:dyDescent="0.2">
      <c r="A14" s="108" t="s">
        <v>141</v>
      </c>
      <c r="B14" s="2" t="str">
        <f>direcciondelaobra</f>
        <v>Tramo de Barranca del Muerto a Tlahuac.</v>
      </c>
      <c r="C14" s="2"/>
      <c r="D14" s="43" t="s">
        <v>139</v>
      </c>
      <c r="E14" s="100">
        <f>fechainicio</f>
        <v>40026</v>
      </c>
      <c r="F14" s="43" t="s">
        <v>140</v>
      </c>
      <c r="G14" s="100">
        <f>fechaterminacion</f>
        <v>40178</v>
      </c>
      <c r="H14" s="3"/>
    </row>
    <row r="15" spans="1:8" ht="12" thickBot="1" x14ac:dyDescent="0.25">
      <c r="A15" s="110" t="s">
        <v>142</v>
      </c>
      <c r="B15" s="4" t="str">
        <f>ciudaddelaobra&amp;", "&amp;estadodelaobra</f>
        <v>México, Distrito Federal</v>
      </c>
      <c r="C15" s="4"/>
      <c r="D15" s="4"/>
      <c r="E15" s="4"/>
      <c r="F15" s="4"/>
      <c r="G15" s="4"/>
      <c r="H15" s="5"/>
    </row>
    <row r="16" spans="1:8" ht="12" thickTop="1" x14ac:dyDescent="0.2"/>
    <row r="17" spans="1:8" ht="12" x14ac:dyDescent="0.2">
      <c r="A17" s="107" t="s">
        <v>22</v>
      </c>
    </row>
    <row r="18" spans="1:8" ht="12" thickBot="1" x14ac:dyDescent="0.25"/>
    <row r="19" spans="1:8" ht="13.5" customHeight="1" thickTop="1" thickBot="1" x14ac:dyDescent="0.25">
      <c r="A19" s="12" t="s">
        <v>2</v>
      </c>
      <c r="B19" s="11" t="s">
        <v>3</v>
      </c>
      <c r="C19" s="11" t="s">
        <v>4</v>
      </c>
      <c r="D19" s="88" t="s">
        <v>5</v>
      </c>
    </row>
    <row r="20" spans="1:8" ht="12" thickTop="1" x14ac:dyDescent="0.2">
      <c r="A20" s="1" t="s">
        <v>6</v>
      </c>
    </row>
    <row r="21" spans="1:8" x14ac:dyDescent="0.2">
      <c r="A21" s="77" t="s">
        <v>114</v>
      </c>
      <c r="B21" s="106" t="s">
        <v>123</v>
      </c>
      <c r="C21" s="75" t="s">
        <v>7</v>
      </c>
      <c r="D21" s="128" t="s">
        <v>217</v>
      </c>
    </row>
    <row r="22" spans="1:8" x14ac:dyDescent="0.2">
      <c r="A22" s="70"/>
      <c r="B22" s="2"/>
      <c r="C22" s="7"/>
      <c r="D22" s="86" t="s">
        <v>218</v>
      </c>
    </row>
    <row r="23" spans="1:8" x14ac:dyDescent="0.2">
      <c r="A23" s="70"/>
      <c r="B23" s="2"/>
      <c r="C23" s="7"/>
      <c r="D23" s="71"/>
      <c r="E23" s="81"/>
    </row>
    <row r="24" spans="1:8" ht="12.75" x14ac:dyDescent="0.2">
      <c r="A24" s="1" t="s">
        <v>165</v>
      </c>
      <c r="F24" s="2"/>
      <c r="G24" s="47"/>
    </row>
    <row r="25" spans="1:8" x14ac:dyDescent="0.2">
      <c r="A25" s="48"/>
      <c r="B25" s="49"/>
      <c r="C25" s="49"/>
      <c r="D25" s="64"/>
      <c r="E25" s="65"/>
    </row>
    <row r="26" spans="1:8" x14ac:dyDescent="0.2">
      <c r="A26" s="111" t="str">
        <f>cargo&amp;": "&amp;responsable</f>
        <v>DIRECTOR GENERAL: JORGE L. DÁVALOS MICELI</v>
      </c>
      <c r="B26" s="2"/>
      <c r="D26" s="43"/>
      <c r="E26" s="66"/>
    </row>
    <row r="27" spans="1:8" x14ac:dyDescent="0.2">
      <c r="A27" s="51"/>
      <c r="B27" s="52"/>
      <c r="C27" s="52"/>
      <c r="D27" s="67"/>
      <c r="E27" s="68"/>
    </row>
    <row r="28" spans="1:8" x14ac:dyDescent="0.2">
      <c r="H28" s="1" t="s">
        <v>9</v>
      </c>
    </row>
  </sheetData>
  <mergeCells count="3">
    <mergeCell ref="A2:F3"/>
    <mergeCell ref="B9:F13"/>
    <mergeCell ref="B4:F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showZeros="0" zoomScaleNormal="100" workbookViewId="0">
      <selection activeCell="F21" sqref="F21"/>
    </sheetView>
  </sheetViews>
  <sheetFormatPr baseColWidth="10" defaultRowHeight="11.25" x14ac:dyDescent="0.2"/>
  <cols>
    <col min="1" max="2" width="11.42578125" style="1"/>
    <col min="3" max="3" width="25.7109375" style="1" customWidth="1"/>
    <col min="4" max="4" width="7.7109375" style="1" customWidth="1"/>
    <col min="5" max="5" width="10.7109375" style="1" customWidth="1"/>
    <col min="6" max="6" width="9.7109375" style="1" customWidth="1"/>
    <col min="7" max="16384" width="11.42578125" style="1"/>
  </cols>
  <sheetData>
    <row r="1" spans="1:9" ht="12" thickBot="1" x14ac:dyDescent="0.25">
      <c r="A1" s="1" t="s">
        <v>0</v>
      </c>
    </row>
    <row r="2" spans="1:9" ht="15.75" thickTop="1" x14ac:dyDescent="0.25">
      <c r="A2" s="130" t="str">
        <f>razonsocial</f>
        <v>Neodata, S.A. de C.V.</v>
      </c>
      <c r="B2" s="131"/>
      <c r="C2" s="131"/>
      <c r="D2" s="131"/>
      <c r="E2" s="131"/>
      <c r="F2" s="131"/>
      <c r="G2" s="131"/>
      <c r="H2" s="116"/>
      <c r="I2" s="117"/>
    </row>
    <row r="3" spans="1:9" ht="15" x14ac:dyDescent="0.25">
      <c r="A3" s="132"/>
      <c r="B3" s="133"/>
      <c r="C3" s="133"/>
      <c r="D3" s="133"/>
      <c r="E3" s="133"/>
      <c r="F3" s="133"/>
      <c r="G3" s="133"/>
      <c r="H3" s="121"/>
      <c r="I3" s="120"/>
    </row>
    <row r="4" spans="1:9" ht="11.25" customHeight="1" x14ac:dyDescent="0.2">
      <c r="A4" s="108" t="s">
        <v>137</v>
      </c>
      <c r="B4" s="129" t="str">
        <f>nombrecliente</f>
        <v>Sistema de Comunicaciones y Transportes, Sistema de Transporte Colectivo Metro, Administración General de Recursos, Línea 12 (Línea Dorada)</v>
      </c>
      <c r="C4" s="129"/>
      <c r="D4" s="129"/>
      <c r="E4" s="129"/>
      <c r="F4" s="129"/>
      <c r="G4" s="129"/>
      <c r="H4" s="2"/>
      <c r="I4" s="3"/>
    </row>
    <row r="5" spans="1:9" x14ac:dyDescent="0.2">
      <c r="A5" s="108"/>
      <c r="B5" s="129"/>
      <c r="C5" s="129"/>
      <c r="D5" s="129"/>
      <c r="E5" s="129"/>
      <c r="F5" s="129"/>
      <c r="G5" s="129"/>
      <c r="H5" s="2"/>
      <c r="I5" s="3"/>
    </row>
    <row r="6" spans="1:9" x14ac:dyDescent="0.2">
      <c r="A6" s="109"/>
      <c r="B6" s="129"/>
      <c r="C6" s="129"/>
      <c r="D6" s="129"/>
      <c r="E6" s="129"/>
      <c r="F6" s="129"/>
      <c r="G6" s="129"/>
      <c r="H6" s="2"/>
      <c r="I6" s="3"/>
    </row>
    <row r="7" spans="1:9" x14ac:dyDescent="0.2">
      <c r="A7" s="109"/>
      <c r="B7" s="129"/>
      <c r="C7" s="129"/>
      <c r="D7" s="129"/>
      <c r="E7" s="129"/>
      <c r="F7" s="129"/>
      <c r="G7" s="129"/>
      <c r="H7" s="2"/>
      <c r="I7" s="3"/>
    </row>
    <row r="8" spans="1:9" x14ac:dyDescent="0.2">
      <c r="A8" s="108" t="s">
        <v>273</v>
      </c>
      <c r="B8" s="2" t="str">
        <f>numerodeconcurso</f>
        <v>2009/0257-0001</v>
      </c>
      <c r="D8" s="2"/>
      <c r="E8" s="43" t="s">
        <v>1</v>
      </c>
      <c r="F8" s="100">
        <f>fechadeconcurso</f>
        <v>40017</v>
      </c>
      <c r="G8" s="63" t="s">
        <v>170</v>
      </c>
      <c r="H8" s="2" t="str">
        <f>plazocalculado&amp;" días naturales"</f>
        <v>153 días naturales</v>
      </c>
      <c r="I8" s="3"/>
    </row>
    <row r="9" spans="1:9" ht="11.25" customHeight="1" x14ac:dyDescent="0.2">
      <c r="A9" s="108" t="s">
        <v>138</v>
      </c>
      <c r="B9" s="129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9"/>
      <c r="D9" s="129"/>
      <c r="E9" s="129"/>
      <c r="F9" s="129"/>
      <c r="G9" s="129"/>
      <c r="H9" s="2"/>
      <c r="I9" s="3"/>
    </row>
    <row r="10" spans="1:9" ht="11.25" customHeight="1" x14ac:dyDescent="0.2">
      <c r="A10" s="109"/>
      <c r="B10" s="129"/>
      <c r="C10" s="129"/>
      <c r="D10" s="129"/>
      <c r="E10" s="129"/>
      <c r="F10" s="129"/>
      <c r="G10" s="129"/>
      <c r="H10" s="2"/>
      <c r="I10" s="115" t="s">
        <v>274</v>
      </c>
    </row>
    <row r="11" spans="1:9" x14ac:dyDescent="0.2">
      <c r="A11" s="109"/>
      <c r="B11" s="129"/>
      <c r="C11" s="129"/>
      <c r="D11" s="129"/>
      <c r="E11" s="129"/>
      <c r="F11" s="129"/>
      <c r="G11" s="129"/>
      <c r="H11" s="2"/>
      <c r="I11" s="114" t="s">
        <v>277</v>
      </c>
    </row>
    <row r="12" spans="1:9" x14ac:dyDescent="0.2">
      <c r="A12" s="109"/>
      <c r="B12" s="129"/>
      <c r="C12" s="129"/>
      <c r="D12" s="129"/>
      <c r="E12" s="129"/>
      <c r="F12" s="129"/>
      <c r="G12" s="129"/>
      <c r="H12" s="2"/>
      <c r="I12" s="3"/>
    </row>
    <row r="13" spans="1:9" x14ac:dyDescent="0.2">
      <c r="A13" s="109"/>
      <c r="B13" s="129"/>
      <c r="C13" s="129"/>
      <c r="D13" s="129"/>
      <c r="E13" s="129"/>
      <c r="F13" s="129"/>
      <c r="G13" s="129"/>
      <c r="H13" s="2"/>
      <c r="I13" s="3"/>
    </row>
    <row r="14" spans="1:9" x14ac:dyDescent="0.2">
      <c r="A14" s="108" t="s">
        <v>141</v>
      </c>
      <c r="B14" s="2" t="str">
        <f>direcciondelaobra</f>
        <v>Tramo de Barranca del Muerto a Tlahuac.</v>
      </c>
      <c r="D14" s="2"/>
      <c r="E14" s="43" t="s">
        <v>139</v>
      </c>
      <c r="F14" s="100">
        <f>fechainicio</f>
        <v>40026</v>
      </c>
      <c r="G14" s="43" t="s">
        <v>140</v>
      </c>
      <c r="H14" s="100">
        <f>fechaterminacion</f>
        <v>40178</v>
      </c>
      <c r="I14" s="3"/>
    </row>
    <row r="15" spans="1:9" ht="12" thickBot="1" x14ac:dyDescent="0.25">
      <c r="A15" s="110" t="s">
        <v>142</v>
      </c>
      <c r="B15" s="4" t="str">
        <f>ciudaddelaobra&amp;", "&amp;estadodelaobra</f>
        <v>México, Distrito Federal</v>
      </c>
      <c r="C15" s="4"/>
      <c r="D15" s="4"/>
      <c r="E15" s="4"/>
      <c r="F15" s="4"/>
      <c r="G15" s="4"/>
      <c r="H15" s="4"/>
      <c r="I15" s="5"/>
    </row>
    <row r="16" spans="1:9" ht="12" thickTop="1" x14ac:dyDescent="0.2"/>
    <row r="17" spans="1:9" ht="12.75" x14ac:dyDescent="0.2">
      <c r="A17" s="8" t="s">
        <v>22</v>
      </c>
      <c r="B17" s="8"/>
    </row>
    <row r="18" spans="1:9" ht="12" thickBot="1" x14ac:dyDescent="0.25"/>
    <row r="19" spans="1:9" ht="13.5" customHeight="1" thickTop="1" thickBot="1" x14ac:dyDescent="0.25">
      <c r="A19" s="12" t="s">
        <v>272</v>
      </c>
      <c r="B19" s="11" t="s">
        <v>2</v>
      </c>
      <c r="C19" s="11" t="s">
        <v>3</v>
      </c>
      <c r="D19" s="11" t="s">
        <v>4</v>
      </c>
      <c r="E19" s="10" t="s">
        <v>164</v>
      </c>
      <c r="F19" s="88" t="s">
        <v>5</v>
      </c>
    </row>
    <row r="20" spans="1:9" ht="12" thickTop="1" x14ac:dyDescent="0.2">
      <c r="A20" s="1" t="s">
        <v>6</v>
      </c>
    </row>
    <row r="21" spans="1:9" x14ac:dyDescent="0.2">
      <c r="A21" s="126" t="s">
        <v>270</v>
      </c>
      <c r="B21" s="77" t="s">
        <v>114</v>
      </c>
      <c r="C21" s="104" t="s">
        <v>123</v>
      </c>
      <c r="D21" s="75" t="s">
        <v>7</v>
      </c>
      <c r="E21" s="99" t="s">
        <v>8</v>
      </c>
      <c r="F21" s="128" t="s">
        <v>217</v>
      </c>
    </row>
    <row r="22" spans="1:9" x14ac:dyDescent="0.2">
      <c r="A22" s="70"/>
      <c r="B22" s="70"/>
      <c r="C22" s="2"/>
      <c r="D22" s="7"/>
      <c r="E22" s="71"/>
      <c r="F22" s="86" t="s">
        <v>218</v>
      </c>
    </row>
    <row r="23" spans="1:9" x14ac:dyDescent="0.2">
      <c r="A23" s="70"/>
      <c r="B23" s="70"/>
      <c r="C23" s="2"/>
      <c r="D23" s="7"/>
      <c r="E23" s="71"/>
      <c r="F23" s="76" t="s">
        <v>219</v>
      </c>
    </row>
    <row r="24" spans="1:9" x14ac:dyDescent="0.2">
      <c r="A24" s="70"/>
      <c r="B24" s="70"/>
      <c r="C24" s="2"/>
      <c r="D24" s="7"/>
      <c r="E24" s="71"/>
      <c r="F24" s="81"/>
    </row>
    <row r="25" spans="1:9" ht="12.75" x14ac:dyDescent="0.2">
      <c r="A25" s="1" t="s">
        <v>165</v>
      </c>
      <c r="G25" s="2"/>
      <c r="H25" s="47"/>
    </row>
    <row r="26" spans="1:9" x14ac:dyDescent="0.2">
      <c r="A26" s="48"/>
      <c r="B26" s="49"/>
      <c r="C26" s="49"/>
      <c r="D26" s="49"/>
      <c r="E26" s="64"/>
      <c r="F26" s="65"/>
    </row>
    <row r="27" spans="1:9" x14ac:dyDescent="0.2">
      <c r="A27" s="111" t="str">
        <f>cargo&amp;": "&amp;responsable</f>
        <v>DIRECTOR GENERAL: JORGE L. DÁVALOS MICELI</v>
      </c>
      <c r="B27" s="2"/>
      <c r="D27" s="2"/>
      <c r="E27" s="43" t="s">
        <v>166</v>
      </c>
      <c r="F27" s="66" t="s">
        <v>223</v>
      </c>
    </row>
    <row r="28" spans="1:9" x14ac:dyDescent="0.2">
      <c r="A28" s="51"/>
      <c r="B28" s="52"/>
      <c r="C28" s="52"/>
      <c r="D28" s="52"/>
      <c r="E28" s="67" t="s">
        <v>167</v>
      </c>
      <c r="F28" s="68" t="s">
        <v>224</v>
      </c>
    </row>
    <row r="29" spans="1:9" x14ac:dyDescent="0.2">
      <c r="I29" s="1" t="s">
        <v>9</v>
      </c>
    </row>
  </sheetData>
  <mergeCells count="3">
    <mergeCell ref="A2:G3"/>
    <mergeCell ref="B4:G7"/>
    <mergeCell ref="B9:G13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60</vt:i4>
      </vt:variant>
    </vt:vector>
  </HeadingPairs>
  <TitlesOfParts>
    <vt:vector size="72" baseType="lpstr">
      <vt:lpstr>N_Campos Generales</vt:lpstr>
      <vt:lpstr>N_Campos Específicos</vt:lpstr>
      <vt:lpstr>a)Equipo (E)</vt:lpstr>
      <vt:lpstr>b)Equipo (T)</vt:lpstr>
      <vt:lpstr>c)Mano de Obra (E)</vt:lpstr>
      <vt:lpstr>d)Mano de Obra (T)</vt:lpstr>
      <vt:lpstr>e)Materiales (E)</vt:lpstr>
      <vt:lpstr>f)Materiales (T)</vt:lpstr>
      <vt:lpstr>g)Materiales con Consecutivo</vt:lpstr>
      <vt:lpstr>h)Equipo (E) con %Relativos</vt:lpstr>
      <vt:lpstr>i)Mano de O. (E) con % Rel</vt:lpstr>
      <vt:lpstr>j)Materiales (E) con %Rel.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vsolares</cp:lastModifiedBy>
  <cp:lastPrinted>2011-08-12T17:22:49Z</cp:lastPrinted>
  <dcterms:created xsi:type="dcterms:W3CDTF">2003-10-02T22:07:43Z</dcterms:created>
  <dcterms:modified xsi:type="dcterms:W3CDTF">2017-10-11T16:06:52Z</dcterms:modified>
</cp:coreProperties>
</file>